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8DA76FCF-6E14-45BD-833C-A2337DC6590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 D.1.4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D.1.4.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D.1.4. Pol'!$A$1:$Y$133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H39" i="1" s="1"/>
  <c r="I39" i="1" s="1"/>
  <c r="I43" i="1" s="1"/>
  <c r="G132" i="12"/>
  <c r="K8" i="12"/>
  <c r="G9" i="12"/>
  <c r="I9" i="12"/>
  <c r="K9" i="12"/>
  <c r="M9" i="12"/>
  <c r="O9" i="12"/>
  <c r="O8" i="12" s="1"/>
  <c r="Q9" i="12"/>
  <c r="V9" i="12"/>
  <c r="V8" i="12" s="1"/>
  <c r="G10" i="12"/>
  <c r="I10" i="12"/>
  <c r="K10" i="12"/>
  <c r="M10" i="12"/>
  <c r="O10" i="12"/>
  <c r="Q10" i="12"/>
  <c r="Q8" i="12" s="1"/>
  <c r="V10" i="12"/>
  <c r="G11" i="12"/>
  <c r="G8" i="12" s="1"/>
  <c r="I11" i="12"/>
  <c r="K11" i="12"/>
  <c r="O11" i="12"/>
  <c r="Q11" i="12"/>
  <c r="V11" i="12"/>
  <c r="G12" i="12"/>
  <c r="I12" i="12"/>
  <c r="I8" i="12" s="1"/>
  <c r="K12" i="12"/>
  <c r="M12" i="12"/>
  <c r="O12" i="12"/>
  <c r="Q12" i="12"/>
  <c r="V12" i="12"/>
  <c r="G14" i="12"/>
  <c r="M14" i="12" s="1"/>
  <c r="I14" i="12"/>
  <c r="I13" i="12" s="1"/>
  <c r="K14" i="12"/>
  <c r="O14" i="12"/>
  <c r="O13" i="12" s="1"/>
  <c r="Q14" i="12"/>
  <c r="V14" i="12"/>
  <c r="G16" i="12"/>
  <c r="M16" i="12" s="1"/>
  <c r="I16" i="12"/>
  <c r="K16" i="12"/>
  <c r="K13" i="12" s="1"/>
  <c r="O16" i="12"/>
  <c r="Q16" i="12"/>
  <c r="V16" i="12"/>
  <c r="G17" i="12"/>
  <c r="I17" i="12"/>
  <c r="K17" i="12"/>
  <c r="M17" i="12"/>
  <c r="O17" i="12"/>
  <c r="Q17" i="12"/>
  <c r="Q13" i="12" s="1"/>
  <c r="V17" i="12"/>
  <c r="G18" i="12"/>
  <c r="I18" i="12"/>
  <c r="K18" i="12"/>
  <c r="M18" i="12"/>
  <c r="O18" i="12"/>
  <c r="Q18" i="12"/>
  <c r="V18" i="12"/>
  <c r="V13" i="12" s="1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G13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6" i="12"/>
  <c r="I26" i="12"/>
  <c r="K26" i="12"/>
  <c r="M26" i="12"/>
  <c r="O26" i="12"/>
  <c r="Q26" i="12"/>
  <c r="Q25" i="12" s="1"/>
  <c r="V26" i="12"/>
  <c r="V25" i="12" s="1"/>
  <c r="G30" i="12"/>
  <c r="I30" i="12"/>
  <c r="K30" i="12"/>
  <c r="M30" i="12"/>
  <c r="O30" i="12"/>
  <c r="O25" i="12" s="1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G25" i="12" s="1"/>
  <c r="I34" i="12"/>
  <c r="K34" i="12"/>
  <c r="O34" i="12"/>
  <c r="Q34" i="12"/>
  <c r="V34" i="12"/>
  <c r="G35" i="12"/>
  <c r="M35" i="12" s="1"/>
  <c r="I35" i="12"/>
  <c r="I25" i="12" s="1"/>
  <c r="K35" i="12"/>
  <c r="O35" i="12"/>
  <c r="Q35" i="12"/>
  <c r="V35" i="12"/>
  <c r="G36" i="12"/>
  <c r="M36" i="12" s="1"/>
  <c r="I36" i="12"/>
  <c r="K36" i="12"/>
  <c r="K25" i="12" s="1"/>
  <c r="O36" i="12"/>
  <c r="Q36" i="12"/>
  <c r="V36" i="12"/>
  <c r="I37" i="12"/>
  <c r="K37" i="12"/>
  <c r="G38" i="12"/>
  <c r="I38" i="12"/>
  <c r="K38" i="12"/>
  <c r="M38" i="12"/>
  <c r="O38" i="12"/>
  <c r="O37" i="12" s="1"/>
  <c r="Q38" i="12"/>
  <c r="V38" i="12"/>
  <c r="V37" i="12" s="1"/>
  <c r="G39" i="12"/>
  <c r="I39" i="12"/>
  <c r="K39" i="12"/>
  <c r="M39" i="12"/>
  <c r="O39" i="12"/>
  <c r="Q39" i="12"/>
  <c r="Q37" i="12" s="1"/>
  <c r="V39" i="12"/>
  <c r="G40" i="12"/>
  <c r="G37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4" i="12"/>
  <c r="M44" i="12" s="1"/>
  <c r="I44" i="12"/>
  <c r="I43" i="12" s="1"/>
  <c r="K44" i="12"/>
  <c r="O44" i="12"/>
  <c r="O43" i="12" s="1"/>
  <c r="Q44" i="12"/>
  <c r="V44" i="12"/>
  <c r="G45" i="12"/>
  <c r="M45" i="12" s="1"/>
  <c r="I45" i="12"/>
  <c r="K45" i="12"/>
  <c r="K43" i="12" s="1"/>
  <c r="O45" i="12"/>
  <c r="Q45" i="12"/>
  <c r="V45" i="12"/>
  <c r="G46" i="12"/>
  <c r="I46" i="12"/>
  <c r="K46" i="12"/>
  <c r="M46" i="12"/>
  <c r="O46" i="12"/>
  <c r="Q46" i="12"/>
  <c r="Q43" i="12" s="1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V43" i="12" s="1"/>
  <c r="G50" i="12"/>
  <c r="I50" i="12"/>
  <c r="K50" i="12"/>
  <c r="M50" i="12"/>
  <c r="O50" i="12"/>
  <c r="Q50" i="12"/>
  <c r="V50" i="12"/>
  <c r="G51" i="12"/>
  <c r="G43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K54" i="12"/>
  <c r="G55" i="12"/>
  <c r="I55" i="12"/>
  <c r="K55" i="12"/>
  <c r="M55" i="12"/>
  <c r="O55" i="12"/>
  <c r="Q55" i="12"/>
  <c r="Q54" i="12" s="1"/>
  <c r="V55" i="12"/>
  <c r="V54" i="12" s="1"/>
  <c r="G56" i="12"/>
  <c r="I56" i="12"/>
  <c r="K56" i="12"/>
  <c r="M56" i="12"/>
  <c r="O56" i="12"/>
  <c r="O54" i="12" s="1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G54" i="12" s="1"/>
  <c r="I60" i="12"/>
  <c r="K60" i="12"/>
  <c r="O60" i="12"/>
  <c r="Q60" i="12"/>
  <c r="V60" i="12"/>
  <c r="G61" i="12"/>
  <c r="M61" i="12" s="1"/>
  <c r="I61" i="12"/>
  <c r="I54" i="12" s="1"/>
  <c r="K61" i="12"/>
  <c r="O61" i="12"/>
  <c r="Q61" i="12"/>
  <c r="V61" i="12"/>
  <c r="G63" i="12"/>
  <c r="I63" i="12"/>
  <c r="K63" i="12"/>
  <c r="M63" i="12"/>
  <c r="O63" i="12"/>
  <c r="Q63" i="12"/>
  <c r="Q62" i="12" s="1"/>
  <c r="V63" i="12"/>
  <c r="V62" i="12" s="1"/>
  <c r="G66" i="12"/>
  <c r="I66" i="12"/>
  <c r="K66" i="12"/>
  <c r="M66" i="12"/>
  <c r="O66" i="12"/>
  <c r="O62" i="12" s="1"/>
  <c r="Q66" i="12"/>
  <c r="V66" i="12"/>
  <c r="G69" i="12"/>
  <c r="I69" i="12"/>
  <c r="K69" i="12"/>
  <c r="M69" i="12"/>
  <c r="O69" i="12"/>
  <c r="Q69" i="12"/>
  <c r="V69" i="12"/>
  <c r="G72" i="12"/>
  <c r="M72" i="12" s="1"/>
  <c r="I72" i="12"/>
  <c r="K72" i="12"/>
  <c r="O72" i="12"/>
  <c r="Q72" i="12"/>
  <c r="V72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8" i="12"/>
  <c r="M78" i="12" s="1"/>
  <c r="I78" i="12"/>
  <c r="I62" i="12" s="1"/>
  <c r="K78" i="12"/>
  <c r="O78" i="12"/>
  <c r="Q78" i="12"/>
  <c r="V78" i="12"/>
  <c r="G79" i="12"/>
  <c r="M79" i="12" s="1"/>
  <c r="I79" i="12"/>
  <c r="K79" i="12"/>
  <c r="K62" i="12" s="1"/>
  <c r="O79" i="12"/>
  <c r="Q79" i="12"/>
  <c r="V79" i="12"/>
  <c r="G82" i="12"/>
  <c r="I82" i="12"/>
  <c r="K82" i="12"/>
  <c r="M82" i="12"/>
  <c r="O82" i="12"/>
  <c r="Q82" i="12"/>
  <c r="V82" i="12"/>
  <c r="G84" i="12"/>
  <c r="I84" i="12"/>
  <c r="I83" i="12" s="1"/>
  <c r="K84" i="12"/>
  <c r="M84" i="12"/>
  <c r="O84" i="12"/>
  <c r="Q84" i="12"/>
  <c r="Q83" i="12" s="1"/>
  <c r="V84" i="12"/>
  <c r="G85" i="12"/>
  <c r="M85" i="12" s="1"/>
  <c r="I85" i="12"/>
  <c r="K85" i="12"/>
  <c r="O85" i="12"/>
  <c r="Q85" i="12"/>
  <c r="V85" i="12"/>
  <c r="V83" i="12" s="1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K83" i="12" s="1"/>
  <c r="O89" i="12"/>
  <c r="Q89" i="12"/>
  <c r="V89" i="12"/>
  <c r="G90" i="12"/>
  <c r="I90" i="12"/>
  <c r="K90" i="12"/>
  <c r="M90" i="12"/>
  <c r="O90" i="12"/>
  <c r="Q90" i="12"/>
  <c r="V90" i="12"/>
  <c r="G92" i="12"/>
  <c r="I92" i="12"/>
  <c r="K92" i="12"/>
  <c r="M92" i="12"/>
  <c r="O92" i="12"/>
  <c r="O83" i="12" s="1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G97" i="12"/>
  <c r="M97" i="12" s="1"/>
  <c r="I97" i="12"/>
  <c r="I96" i="12" s="1"/>
  <c r="K97" i="12"/>
  <c r="O97" i="12"/>
  <c r="Q97" i="12"/>
  <c r="Q96" i="12" s="1"/>
  <c r="V97" i="12"/>
  <c r="G99" i="12"/>
  <c r="M99" i="12" s="1"/>
  <c r="I99" i="12"/>
  <c r="K99" i="12"/>
  <c r="K96" i="12" s="1"/>
  <c r="O99" i="12"/>
  <c r="O96" i="12" s="1"/>
  <c r="Q99" i="12"/>
  <c r="V99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V96" i="12" s="1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I125" i="12"/>
  <c r="K125" i="12"/>
  <c r="G126" i="12"/>
  <c r="I126" i="12"/>
  <c r="K126" i="12"/>
  <c r="M126" i="12"/>
  <c r="O126" i="12"/>
  <c r="O125" i="12" s="1"/>
  <c r="Q126" i="12"/>
  <c r="V126" i="12"/>
  <c r="V125" i="12" s="1"/>
  <c r="G128" i="12"/>
  <c r="I128" i="12"/>
  <c r="K128" i="12"/>
  <c r="M128" i="12"/>
  <c r="O128" i="12"/>
  <c r="Q128" i="12"/>
  <c r="Q125" i="12" s="1"/>
  <c r="V128" i="12"/>
  <c r="G129" i="12"/>
  <c r="G125" i="12" s="1"/>
  <c r="I129" i="12"/>
  <c r="K129" i="12"/>
  <c r="O129" i="12"/>
  <c r="Q129" i="12"/>
  <c r="V129" i="12"/>
  <c r="AE132" i="12"/>
  <c r="I20" i="1"/>
  <c r="I19" i="1"/>
  <c r="I18" i="1"/>
  <c r="I17" i="1"/>
  <c r="I16" i="1"/>
  <c r="I63" i="1"/>
  <c r="J62" i="1" s="1"/>
  <c r="F43" i="1"/>
  <c r="G43" i="1"/>
  <c r="G25" i="1" s="1"/>
  <c r="A25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A26" i="1" l="1"/>
  <c r="G26" i="1"/>
  <c r="G28" i="1"/>
  <c r="G23" i="1"/>
  <c r="M96" i="12"/>
  <c r="M62" i="12"/>
  <c r="M25" i="12"/>
  <c r="M83" i="12"/>
  <c r="G62" i="12"/>
  <c r="M129" i="12"/>
  <c r="M125" i="12" s="1"/>
  <c r="G83" i="12"/>
  <c r="M60" i="12"/>
  <c r="M54" i="12" s="1"/>
  <c r="M51" i="12"/>
  <c r="M43" i="12" s="1"/>
  <c r="M34" i="12"/>
  <c r="M22" i="12"/>
  <c r="M13" i="12" s="1"/>
  <c r="AF132" i="12"/>
  <c r="M40" i="12"/>
  <c r="M37" i="12" s="1"/>
  <c r="M11" i="12"/>
  <c r="M8" i="12" s="1"/>
  <c r="I21" i="1"/>
  <c r="J60" i="1"/>
  <c r="J56" i="1"/>
  <c r="J53" i="1"/>
  <c r="J57" i="1"/>
  <c r="J61" i="1"/>
  <c r="J55" i="1"/>
  <c r="J59" i="1"/>
  <c r="J54" i="1"/>
  <c r="J58" i="1"/>
  <c r="H43" i="1"/>
  <c r="J39" i="1"/>
  <c r="J43" i="1" s="1"/>
  <c r="J42" i="1"/>
  <c r="J41" i="1"/>
  <c r="A23" i="1" l="1"/>
  <c r="J6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84EB5D03-873C-426E-A5E0-AB4AEA54E7D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70A62D4-18E8-470E-9270-AFEAEC14BFA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<sst xmlns="http://schemas.openxmlformats.org/spreadsheetml/2006/main" count="1036" uniqueCount="340">
  <si>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</si>
  <si>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</si>
  <si>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</si>
  <si>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</si>
  <si>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</si>
  <si>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</si>
  <si>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</si>
  <si>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</si>
  <si>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</si>
  <si>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</si>
  <si>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</si>
  <si>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</si>
  <si>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</si>
  <si>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</si>
  <si>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</si>
  <si>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</si>
  <si>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</si>
  <si>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</si>
  <si>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</si>
  <si>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</si>
  <si>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</si>
  <si>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</si>
  <si>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</si>
  <si>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</si>
  <si>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</si>
  <si>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</si>
  <si>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</si>
  <si>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</si>
  <si>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</si>
  <si>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</si>
  <si>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</si>
  <si>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</si>
  <si>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</si>
  <si>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</si>
  <si>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</si>
  <si>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</si>
  <si>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</si>
  <si>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</si>
  <si>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</si>
  <si>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</si>
  <si>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</si>
  <si>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</si>
  <si>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</si>
  <si>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</t>
  </si>
  <si>
    <t>Vytápění</t>
  </si>
  <si>
    <t>D.1.4</t>
  </si>
  <si>
    <t>Objekt:</t>
  </si>
  <si>
    <t>Rozpočet:</t>
  </si>
  <si>
    <t>240605</t>
  </si>
  <si>
    <t>CHRÁNĚNÉ BYDLENÍ STRÁŽOVICE</t>
  </si>
  <si>
    <t>Jihomoravský kraj</t>
  </si>
  <si>
    <t>Žerotínovo náměstí 449/3</t>
  </si>
  <si>
    <t>Brno-Veveří</t>
  </si>
  <si>
    <t>60200</t>
  </si>
  <si>
    <t>70888337</t>
  </si>
  <si>
    <t>CZ70888337</t>
  </si>
  <si>
    <t>Stavba</t>
  </si>
  <si>
    <t>Provozní soubor</t>
  </si>
  <si>
    <t>Celkem za stavbu</t>
  </si>
  <si>
    <t>CZK</t>
  </si>
  <si>
    <t>#POPS</t>
  </si>
  <si>
    <t>Popis stavby: 240605 - CHRÁNĚNÉ BYDLENÍ STRÁŽOVICE</t>
  </si>
  <si>
    <t>#POPO</t>
  </si>
  <si>
    <t>Popis objektu: D.1.4 - Vytápění</t>
  </si>
  <si>
    <t>#POPR</t>
  </si>
  <si>
    <t>Popis rozpočtu: D.1.4. - Vytápění</t>
  </si>
  <si>
    <t>Rekapitulace dílů</t>
  </si>
  <si>
    <t>Typ dílu</t>
  </si>
  <si>
    <t>700</t>
  </si>
  <si>
    <t>HZS - hodinové zúčtovací sazby, zkoušky, revize</t>
  </si>
  <si>
    <t>713</t>
  </si>
  <si>
    <t>Izolace tepelné</t>
  </si>
  <si>
    <t>724.1</t>
  </si>
  <si>
    <t>Strojní vybavení - doplňování vody</t>
  </si>
  <si>
    <t>731</t>
  </si>
  <si>
    <t>Kotelny</t>
  </si>
  <si>
    <t>731.0</t>
  </si>
  <si>
    <t>Odvod spalin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</si>
  <si>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</si>
  <si>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</si>
  <si>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</si>
  <si>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</si>
  <si>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</si>
  <si>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</si>
  <si>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</si>
  <si>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</si>
  <si>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</si>
  <si>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</si>
  <si>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</si>
  <si>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</si>
  <si>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</si>
  <si>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</si>
  <si>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</si>
  <si>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</si>
  <si>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</si>
  <si>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</si>
  <si>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</si>
  <si>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</si>
  <si>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</si>
  <si>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</si>
  <si>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</si>
  <si>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</si>
  <si>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</si>
  <si>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</si>
  <si>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</si>
  <si>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</si>
  <si>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</si>
  <si>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</si>
  <si>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</si>
  <si>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</si>
  <si>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</si>
  <si>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</si>
  <si>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</si>
  <si>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</si>
  <si>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</si>
  <si>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</si>
  <si>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</si>
  <si>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</si>
  <si>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</si>
  <si>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</si>
  <si>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R1</t>
  </si>
  <si>
    <t>Stavební přípomoci - sekání drážek a průrazů</t>
  </si>
  <si>
    <t>hod</t>
  </si>
  <si>
    <t>Vlastní</t>
  </si>
  <si>
    <t>Indiv</t>
  </si>
  <si>
    <t>Práce</t>
  </si>
  <si>
    <t>Běžná</t>
  </si>
  <si>
    <t>POL1_</t>
  </si>
  <si>
    <t>R2</t>
  </si>
  <si>
    <t>Topná zkouška - napuštění uprav.vodou, odvzdušnění, vyregulování</t>
  </si>
  <si>
    <t>R3</t>
  </si>
  <si>
    <t>Revize</t>
  </si>
  <si>
    <t>kus</t>
  </si>
  <si>
    <t>R4</t>
  </si>
  <si>
    <t>Uvedení do provozu, zaškolení obsluhy</t>
  </si>
  <si>
    <t>722182011RT1</t>
  </si>
  <si>
    <t>Montáž tepelné izolace potrubí lepicí páska, sponky, do DN 25</t>
  </si>
  <si>
    <t>m</t>
  </si>
  <si>
    <t>800-721</t>
  </si>
  <si>
    <t>RTS 24/ I</t>
  </si>
  <si>
    <t>260+21+14+14</t>
  </si>
  <si>
    <t>VV</t>
  </si>
  <si>
    <t>722182091K00</t>
  </si>
  <si>
    <t>Příplatek za montáž izolačních tvarovek</t>
  </si>
  <si>
    <t>283771007R</t>
  </si>
  <si>
    <t>pouzdro potrubní tvarovatelné; pěnový polyetylén; vnitřní průměr 15,0 mm; tl. izolace 13,0 mm; provozní teplota  -65 až 90 °C; tepelná vodivost (10°C) 0,0380 W/mK</t>
  </si>
  <si>
    <t>SPCM</t>
  </si>
  <si>
    <t>Specifikace</t>
  </si>
  <si>
    <t>POL3_</t>
  </si>
  <si>
    <t>283771020R</t>
  </si>
  <si>
    <t>pouzdro potrubní tvarovatelné; pěnový polyetylén; vnitřní průměr 18,0 mm; tl. izolace 13,0 mm; provozní teplota  -65 až 90 °C; tepelná vodivost (10°C) 0,0380 W/mK</t>
  </si>
  <si>
    <t>283771031R</t>
  </si>
  <si>
    <t>pouzdro potrubní tvarovatelné; pěnový polyetylén; vnitřní průměr 22,0 mm; tl. izolace 13,0 mm; provozní teplota  -65 až 90 °C; tepelná vodivost (10°C) 0,0380 W/mK</t>
  </si>
  <si>
    <t>28377619R</t>
  </si>
  <si>
    <t>pouzdro potrubní tvarovatelné; pěnový polyetylén; vnitřní průměr 28,0 mm; tl. izolace 13,0 mm; provozní teplota  -65 až 90 °C; tepelná vodivost (10°C) 0,0380 W/mK</t>
  </si>
  <si>
    <t>28377130R</t>
  </si>
  <si>
    <t>spona na potrubní pouzdro; plastová; tl = 1,00 mm; š = 4,9 mm; l = 32 mm; šedá</t>
  </si>
  <si>
    <t>28377135R</t>
  </si>
  <si>
    <t>páska spojovací PVC; samolepicí; jednostranně; tl. 0,19 mm; š = 38,0 mm; l = 20 m</t>
  </si>
  <si>
    <t>998713202R00</t>
  </si>
  <si>
    <t>Přesun hmot pro izolace tepelné v objektech výšky do 12 m</t>
  </si>
  <si>
    <t>800-713</t>
  </si>
  <si>
    <t>Přesun hmot</t>
  </si>
  <si>
    <t>POL7_</t>
  </si>
  <si>
    <t>50 m vodorovně</t>
  </si>
  <si>
    <t>SPI</t>
  </si>
  <si>
    <t>722190221R00</t>
  </si>
  <si>
    <t>Přípojka vodovodní pro pevné připojení z ocelových závitových pozinkovaných běžných trubek 11 353.0, pro pevné připojení, DN 15</t>
  </si>
  <si>
    <t>soubor</t>
  </si>
  <si>
    <t>Včetně vyvedení a upevnění výpustek.</t>
  </si>
  <si>
    <t>POP</t>
  </si>
  <si>
    <t>Odkaz na mn. položky pořadí 16 : 1,00000</t>
  </si>
  <si>
    <t>Odkaz na mn. položky pořadí 18 : 1,00000</t>
  </si>
  <si>
    <t>722236521R00</t>
  </si>
  <si>
    <t>Filtr vodovodní, mosazný, vnitřní-vnitřní závit , DN 15, PN 16, včetně dodávky materiálu</t>
  </si>
  <si>
    <t>43632401F</t>
  </si>
  <si>
    <t>kompaktní automatické doplňovací zařízení s oddělovačem systémů, připojovací napětí 230 V / 50 Hz, výkon doplňování cca 0,5 m3/h při ?p = 1,5 bar, dovolený maximální vstupní tlak 10 bar</t>
  </si>
  <si>
    <t>55120017F</t>
  </si>
  <si>
    <t>externí tlakové čidlo</t>
  </si>
  <si>
    <t>55120018F</t>
  </si>
  <si>
    <t>pouzdro pro změkčovací nebo demineralizační patronu (bez náplně), dovolený provozní přetlak 8 bar, včetně uzavírání, vzorkovacího kohoutu a segmentového šroubení</t>
  </si>
  <si>
    <t>55120019F</t>
  </si>
  <si>
    <t>patrona změkčovací / demineralizační 3.000 l × °dH</t>
  </si>
  <si>
    <t>55120020F</t>
  </si>
  <si>
    <t>sada pro měření tvrdosti</t>
  </si>
  <si>
    <t>998732101R00</t>
  </si>
  <si>
    <t>Přesun hmot pro strojovny v objektech výšky do 6 m</t>
  </si>
  <si>
    <t>t</t>
  </si>
  <si>
    <t>800-731</t>
  </si>
  <si>
    <t>731249311R00</t>
  </si>
  <si>
    <t>Montáž ocelových kotlů do 50 kW (100 kW) závěsných  bez TUV, odtah do komína</t>
  </si>
  <si>
    <t>484174061K</t>
  </si>
  <si>
    <t>kotel plynový nástěnný kondenzační, jmenovitý výkon ZP 20,5 kW, v = 790 mm, š = 440 mm, hloubka 378 mm, vč. zobrazovacího modulu a připojovací sady nad omítku</t>
  </si>
  <si>
    <t>48417-991</t>
  </si>
  <si>
    <t>příslušenství kotle - ovládací modul s rámečkem bez čidla vnější teploty - černý, řízený vnější/interiérovou teplotou, s časovým programem pro vytápění a ohřev vody</t>
  </si>
  <si>
    <t>998731101R00</t>
  </si>
  <si>
    <t>Přesun hmot pro kotelny umístěné ve výšce (hloubce) do 6 m</t>
  </si>
  <si>
    <t>vodorovně do 50 m</t>
  </si>
  <si>
    <t>731-100</t>
  </si>
  <si>
    <t>Montáž odvodu spalin, včetně pomocného lešení a zednických přípomocí</t>
  </si>
  <si>
    <t>kpl</t>
  </si>
  <si>
    <t>731-101</t>
  </si>
  <si>
    <t>redukce z DN60/100 na DN80/125, bílá</t>
  </si>
  <si>
    <t>731-102</t>
  </si>
  <si>
    <t>koleno 87° DN80/125</t>
  </si>
  <si>
    <t>731-103</t>
  </si>
  <si>
    <t>koleno revizní 87° DN80/125</t>
  </si>
  <si>
    <t>731-104</t>
  </si>
  <si>
    <t>trubka DN80/125, délka 500 mm</t>
  </si>
  <si>
    <t>731-105</t>
  </si>
  <si>
    <t>trubka DN80/125, délka 200 mm</t>
  </si>
  <si>
    <t>731-106</t>
  </si>
  <si>
    <t>deska střešní pro šikmou střechu se sklonem 25 až 45°, s adaptérem pro trubku na svislý přechod střechou</t>
  </si>
  <si>
    <t>731-107</t>
  </si>
  <si>
    <t>sada připojovací DN80/125, délka 1200 - 1700 mm, s posuvným členem, barva černá, součástí sady: trubka na svislý přechod střechou, upevńovací třmen s objímkou</t>
  </si>
  <si>
    <t>sada</t>
  </si>
  <si>
    <t>998731202R00</t>
  </si>
  <si>
    <t>Přesun hmot pro kotelny umístěné ve výšce (hloubce) do 12 m</t>
  </si>
  <si>
    <t>732219304R00</t>
  </si>
  <si>
    <t>Montáž ohříváků vody zásobníkových stojatých, kombinovaných, do 500 l</t>
  </si>
  <si>
    <t>732339102R00</t>
  </si>
  <si>
    <t>Nádoby expanzní tlakové Montáž nádob expanzních tlakových o obsahu 25 l</t>
  </si>
  <si>
    <t>4843880R</t>
  </si>
  <si>
    <t>ohřívač TUV zásobníkový stacionární, 513l, nepřímotopný, 1 výměník, průměr 755mm, vnitřní pr. 630mm, výška 1950mm, objem výměníku 14 l, výkom výměníku 48 kW (70/10/45°C)</t>
  </si>
  <si>
    <t>48438-991</t>
  </si>
  <si>
    <t>příslušenství ohřívače - snímač ohřívače vody, volný, typ NTC 5K</t>
  </si>
  <si>
    <t>48466197R</t>
  </si>
  <si>
    <t>Nádoba expanzní s membránou; provedení: závěsné; objem = 25 l; v = 481 mm; d = 308 mm; připojení: R 3/4"; max. provozní tlak = 4 bar</t>
  </si>
  <si>
    <t>55123111R</t>
  </si>
  <si>
    <t>Příslušenství expanzní nádoby - kulový kohout 3/4" se zajištěním a vypouštěním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</si>
  <si>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</si>
  <si>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</si>
  <si>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</si>
  <si>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Včetně pomocného lešení o výšce podlahy do 1900 mm a pro zatížení do 1,5 kPa.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</si>
  <si>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</si>
  <si>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</si>
  <si>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</si>
  <si>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</si>
  <si>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</si>
  <si>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</si>
  <si>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733167001R00</t>
  </si>
  <si>
    <t>Příplatek k ceně za zhotovení přípojky z trubek měděných D 15 mm, tloušťka stěny 1 mm</t>
  </si>
  <si>
    <t>(23+4)*2</t>
  </si>
  <si>
    <t>733167003R00</t>
  </si>
  <si>
    <t>Příplatek k ceně za zhotovení přípojky z trubek měděných D 22 mm, tloušťka stěny 1 mm</t>
  </si>
  <si>
    <t>733167004T00</t>
  </si>
  <si>
    <t>Příplatek za zhotovení přípojky Cu 28/1,5</t>
  </si>
  <si>
    <t>URS 24/ I</t>
  </si>
  <si>
    <t>733190306R00</t>
  </si>
  <si>
    <t xml:space="preserve">Tlakové zkoušky potrubí ocelových závitových, plastových, měděných do D 35 </t>
  </si>
  <si>
    <t>Včetně dodávky vody, uzavření a zabezpečení konců potrubí.</t>
  </si>
  <si>
    <t>998733103R00</t>
  </si>
  <si>
    <t>Přesun hmot pro rozvody potrubí v objektech výšky do 24 m</t>
  </si>
  <si>
    <t>734255132R00</t>
  </si>
  <si>
    <t>Ventil pojistný závitový 3,0 bar, mosazný, DN 25, vnitřní-vnitřní závit, včetně dodávky materiálu</t>
  </si>
  <si>
    <t>734235123R00</t>
  </si>
  <si>
    <t>Kohout kulový, mosazný, DN 25, PN 35, vnitřní-vnitřní, včetně dodávky materiálu</t>
  </si>
  <si>
    <t>734245123R00</t>
  </si>
  <si>
    <t>Ventil zpětný, mosazný, DN 25 , PN 16, vnitřní-vnitřní závit, včetně dodávky materiálu</t>
  </si>
  <si>
    <t>734265314R00</t>
  </si>
  <si>
    <t>Šroubení topenářské, přímé, mosazné, DN 25, PN 16, včetně dodávky materiálu</t>
  </si>
  <si>
    <t>734266426R00</t>
  </si>
  <si>
    <t>Šroubení pro radiátory typu VK dvoutrubkový systém s vypouštěním, rohové, bronzové, DN EK 20x15, PN 10, včetně dodávky materiálu</t>
  </si>
  <si>
    <t>734266446R00</t>
  </si>
  <si>
    <t>Šroubení pro radiátory typu VK dvoutrubkový systém s integrovaným termostatickým ventilem, rohové, bronzové, DN EK 20x15, PN 10, včetně dodávky materiálu</t>
  </si>
  <si>
    <t>734266772R00</t>
  </si>
  <si>
    <t>Šroubení svěrné pro měděné potrubí, mosazné, D 16 x EK, PN 10, včetně dodávky materiálu</t>
  </si>
  <si>
    <t>734291113R00</t>
  </si>
  <si>
    <t>Kohout kulový, napouštěcí a vypouštěcí, mosazný, DN 15, PN 10, včetně dodávky materiálu</t>
  </si>
  <si>
    <t>734295213R00</t>
  </si>
  <si>
    <t>Filtr mosazný, DN 25, PN 20, vnitřní-vnitřní závit, včetně dodávky materiálu</t>
  </si>
  <si>
    <t>734413122R00</t>
  </si>
  <si>
    <t>Teploměr s jímkou D 63 mm, délka jímky 50 mm, T = 0 až 120°C, včetně dodávky materiálu</t>
  </si>
  <si>
    <t>998734103R00</t>
  </si>
  <si>
    <t>Přesun hmot pro armatury v objektech výšky do 4 m</t>
  </si>
  <si>
    <t>735159111R00</t>
  </si>
  <si>
    <t>Otopná tělesa panelová montáž bez ohledu na počet desek, délky do 1600 mm, bez dodávky materiálu</t>
  </si>
  <si>
    <t>1+2+1+1+2+1+1+2+1+1+1+4+1+1+1+1+1</t>
  </si>
  <si>
    <t>735179110R00</t>
  </si>
  <si>
    <t>Otopná tělesa koupelnová montáž  topných žebříků, bez dodávky materiálu</t>
  </si>
  <si>
    <t>3+1</t>
  </si>
  <si>
    <t>735156910R00</t>
  </si>
  <si>
    <t>Otopná tělesa panelová doplňkové práce tlakové zkoušky , těles jednořadých</t>
  </si>
  <si>
    <t>735156920R00</t>
  </si>
  <si>
    <t>Otopná tělesa panelová doplňkové práce tlakové zkoušky , těles dvouřadých</t>
  </si>
  <si>
    <t>735148001R00</t>
  </si>
  <si>
    <t>Otopné těleso designové doplňkové práce tlakové zkoušky, těles jednořadých</t>
  </si>
  <si>
    <t>484573908R</t>
  </si>
  <si>
    <t>Těleso otopné s přirozeným prouděním - deskové; materiál: uhlíková ocel; typ: 11; H = 400 mm; B = 63 mm; L = 400 mm; l = 50 mm; tepelný výkon (50) = 283 W; s vestavěným ventilem</t>
  </si>
  <si>
    <t>48457393.AR</t>
  </si>
  <si>
    <t>Těleso otopné s přirozeným prouděním - deskové; materiál: uhlíková ocel; typ: 11; H = 400 mm; B = 63 mm; L = 700 mm; l = 50 mm; tepelný výkon (50) = 496 W; s vestavěným ventilem</t>
  </si>
  <si>
    <t>48457398.AR</t>
  </si>
  <si>
    <t>Těleso otopné s přirozeným prouděním - deskové; materiál: uhlíková ocel; typ: 11; H = 400 mm; B = 63 mm; L = 1 200 mm; l = 50 mm; tepelný výkon (50) = 580 W; s vestavěným ventilem</t>
  </si>
  <si>
    <t>48457399.AR</t>
  </si>
  <si>
    <t>Těleso otopné s přirozeným prouděním - deskové; materiál: uhlíková ocel; typ: 11; H = 400 mm; B = 63 mm; L = 1 400 mm; l = 50 mm; tepelný výkon (50) = 991 W; s vestavěným ventilem</t>
  </si>
  <si>
    <t>48457405.AR</t>
  </si>
  <si>
    <t>Těleso otopné s přirozeným prouděním - deskové; materiál: uhlíková ocel; typ: 11; H = 500 mm; B = 63 mm; L = 600 mm; l = 50 mm; tepelný výkon (50) = 515 W; s vestavěným ventilem</t>
  </si>
  <si>
    <t>48457406.AR</t>
  </si>
  <si>
    <t>Těleso otopné s přirozeným prouděním - deskové; materiál: uhlíková ocel; typ: 11; H = 500 mm; B = 63 mm; L = 700 mm; l = 50 mm; tepelný výkon (50) = 601 W; s vestavěným ventilem</t>
  </si>
  <si>
    <t>48457407.AR</t>
  </si>
  <si>
    <t>Těleso otopné s přirozeným prouděním - deskové; materiál: uhlíková ocel; typ: 11; H = 500 mm; B = 63 mm; L = 800 mm; l = 50 mm; tepelný výkon (50) = 686 W; s vestavěným ventilem</t>
  </si>
  <si>
    <t>48457419R</t>
  </si>
  <si>
    <t>Těleso otopné s přirozeným prouděním - deskové; materiál: uhlíková ocel; typ: 11; H = 600 mm; B = 63 mm; L = 400 mm; l = 50 mm; tepelný výkon (50) = 401 W; s vestavěným ventilem</t>
  </si>
  <si>
    <t>48457421.AR</t>
  </si>
  <si>
    <t>Těleso otopné s přirozeným prouděním - deskové; materiál: uhlíková ocel; typ: 11; H = 600 mm; B = 63 mm; L = 600 mm; l = 50 mm; tepelný výkon (50) = 601 W; s vestavěným ventilem</t>
  </si>
  <si>
    <t>48457423.AR</t>
  </si>
  <si>
    <t>Těleso otopné s přirozeným prouděním - deskové; materiál: uhlíková ocel; typ: 11; H = 600 mm; B = 63 mm; L = 800 mm; l = 50 mm; tepelný výkon (50) = 802 W; s vestavěným ventilem</t>
  </si>
  <si>
    <t>48457427.AR</t>
  </si>
  <si>
    <t>Těleso otopné s přirozeným prouděním - deskové; materiál: uhlíková ocel; typ: 11; H = 600 mm; B = 63 mm; L = 1 200 mm; l = 50 mm; tepelný výkon (50) = 1 202 W; s vestavěným ventilem</t>
  </si>
  <si>
    <t>48457435R</t>
  </si>
  <si>
    <t>Těleso otopné s přirozeným prouděním - deskové; materiál: uhlíková ocel; typ: 11; H = 900 mm; B = 63 mm; L = 400 mm; l = 50 mm; tepelný výkon (50) = 558 W; s vestavěným ventilem</t>
  </si>
  <si>
    <t>48457436.AR</t>
  </si>
  <si>
    <t>Těleso otopné s přirozeným prouděním - deskové; materiál: uhlíková ocel; typ: 11; H = 900 mm; B = 63 mm; L = 500 mm; l = 50 mm; tepelný výkon (50) = 697 W; s vestavěným ventilem</t>
  </si>
  <si>
    <t>48457437.AR</t>
  </si>
  <si>
    <t>Těleso otopné s přirozeným prouděním - deskové; materiál: uhlíková ocel; typ: 11; H = 900 mm; B = 63 mm; L = 600 mm; l = 50 mm; tepelný výkon (50) = 836 W; s vestavěným ventilem</t>
  </si>
  <si>
    <t>48457438.AR</t>
  </si>
  <si>
    <t>Těleso otopné s přirozeným prouděním - deskové; materiál: uhlíková ocel; typ: 11; H = 900 mm; B = 63 mm; L = 700 mm; l = 50 mm; tepelný výkon (50) = 967 W; s vestavěným ventilem</t>
  </si>
  <si>
    <t>48457563.AR</t>
  </si>
  <si>
    <t>Těleso otopné s přirozeným prouděním - deskové; materiál: uhlíková ocel; typ: 22; H = 500 mm; B = 100 mm; L = 900 mm; l = 50 mm; tepelný výkon (50) = 1 162 W; s vestavěným ventilem</t>
  </si>
  <si>
    <t>48457701R</t>
  </si>
  <si>
    <t>Těleso otopné s přirozeným prouděním - deskové; materiál: uhlíková ocel; typ: 21; H = 400 mm; B = 66 mm; L = 900 mm; l = 50 mm; tepelný výkon (50) = 843 W; s vestavěným ventilem</t>
  </si>
  <si>
    <t>484518228R</t>
  </si>
  <si>
    <t>Těleso otopné s přirozeným prouděním - trubkové; materiál: uhlíková ocel; H = 1 220 mm; B = 30 mm; L = 600 mm; l = 50 mm; tvar trubky: kruhový; tepelný výkon (50) = 596 W</t>
  </si>
  <si>
    <t>484518234R</t>
  </si>
  <si>
    <t>Těleso otopné s přirozeným prouděním - trubkové; materiál: uhlíková ocel; H = 1 820 mm; B = 30 mm; L = 600 mm; l = 50 mm; tvar trubky: kruhový; tepelný výkon (50) = 934 W</t>
  </si>
  <si>
    <t>54152723T</t>
  </si>
  <si>
    <t>příslušenství topného tělesa trubkového - tyč topná 500W</t>
  </si>
  <si>
    <t>998735102R00</t>
  </si>
  <si>
    <t>Přesun hmot pro otopná tělesa v objektech výšky do 12 m</t>
  </si>
  <si>
    <t>767995102R00</t>
  </si>
  <si>
    <t>Výroba a montáž atypických kovovových doplňků staveb hmotnosti přes 5 do 10 kg</t>
  </si>
  <si>
    <t>kg</t>
  </si>
  <si>
    <t>800-767</t>
  </si>
  <si>
    <t>zavěšení potrubí pod stropem : 30</t>
  </si>
  <si>
    <t>55399994R</t>
  </si>
  <si>
    <t>výrobek kovový zámečnický, atypický</t>
  </si>
  <si>
    <t>998767102R00</t>
  </si>
  <si>
    <t>Přesun hmot pro kovové stavební doplňk. konstrukce v objektech výšky do 12 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</si>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</sst>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GWXPNonUoQFdZHCN7bbQc07xDHz1G5OntdCavGNDkd/7SwwuK8NHgbjpVRi9FhMGxY7kolvsSQ8S+RPC5AcdVw==" saltValue="V3lJvQ4r3JzDg3+EdNlrc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46</v>
      </c>
      <c r="C3" s="112"/>
      <c r="D3" s="118" t="s">
        <v>45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5">
      <c r="A4" s="108">
        <v>2141</v>
      </c>
      <c r="B4" s="122" t="s">
        <v>47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50</v>
      </c>
      <c r="E5" s="91"/>
      <c r="F5" s="91"/>
      <c r="G5" s="91"/>
      <c r="H5" s="18" t="s">
        <v>40</v>
      </c>
      <c r="I5" s="130" t="s">
        <v>54</v>
      </c>
      <c r="J5" s="8"/>
    </row>
    <row r="6" spans="1:15" ht="15.75" customHeight="1" x14ac:dyDescent="0.25">
      <c r="A6" s="2"/>
      <c r="B6" s="28"/>
      <c r="C6" s="55"/>
      <c r="D6" s="110" t="s">
        <v>51</v>
      </c>
      <c r="E6" s="92"/>
      <c r="F6" s="92"/>
      <c r="G6" s="92"/>
      <c r="H6" s="18" t="s">
        <v>34</v>
      </c>
      <c r="I6" s="130" t="s">
        <v>55</v>
      </c>
      <c r="J6" s="8"/>
    </row>
    <row r="7" spans="1:15" ht="15.75" customHeight="1" x14ac:dyDescent="0.25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SUMIF(F53:F62,A16,I53:I62)+SUMIF(F53:F62,"PSU",I53:I62)</f>
        <v>0</v>
      </c>
      <c r="J16" s="85"/>
    </row>
    <row r="17" spans="1:10" ht="23.25" customHeight="1" x14ac:dyDescent="0.25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SUMIF(F53:F62,A17,I53:I62)</f>
        <v>0</v>
      </c>
      <c r="J17" s="85"/>
    </row>
    <row r="18" spans="1:10" ht="23.25" customHeight="1" x14ac:dyDescent="0.25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SUMIF(F53:F62,A18,I53:I62)</f>
        <v>0</v>
      </c>
      <c r="J18" s="85"/>
    </row>
    <row r="19" spans="1:10" ht="23.25" customHeight="1" x14ac:dyDescent="0.25">
      <c r="A19" s="198" t="s">
        <v>88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SUMIF(F53:F62,A19,I53:I62)</f>
        <v>0</v>
      </c>
      <c r="J19" s="85"/>
    </row>
    <row r="20" spans="1:10" ht="23.25" customHeight="1" x14ac:dyDescent="0.25">
      <c r="A20" s="198" t="s">
        <v>89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SUMIF(F53:F62,A20,I53:I62)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5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5">
      <c r="A39" s="138">
        <v>1</v>
      </c>
      <c r="B39" s="148" t="s">
        <v>56</v>
      </c>
      <c r="C39" s="149"/>
      <c r="D39" s="149"/>
      <c r="E39" s="149"/>
      <c r="F39" s="150">
        <f>'D.1.4 D.1.4. Pol'!AE132</f>
        <v>0</v>
      </c>
      <c r="G39" s="151">
        <f>'D.1.4 D.1.4. Pol'!AF132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5">
      <c r="A40" s="138">
        <v>2</v>
      </c>
      <c r="B40" s="154"/>
      <c r="C40" s="155" t="s">
        <v>57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5">
      <c r="A41" s="138">
        <v>2</v>
      </c>
      <c r="B41" s="154" t="s">
        <v>45</v>
      </c>
      <c r="C41" s="155" t="s">
        <v>44</v>
      </c>
      <c r="D41" s="155"/>
      <c r="E41" s="155"/>
      <c r="F41" s="156">
        <f>'D.1.4 D.1.4. Pol'!AE132</f>
        <v>0</v>
      </c>
      <c r="G41" s="157">
        <f>'D.1.4 D.1.4. Pol'!AF132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5">
      <c r="A42" s="138">
        <v>3</v>
      </c>
      <c r="B42" s="159" t="s">
        <v>43</v>
      </c>
      <c r="C42" s="149" t="s">
        <v>44</v>
      </c>
      <c r="D42" s="149"/>
      <c r="E42" s="149"/>
      <c r="F42" s="160">
        <f>'D.1.4 D.1.4. Pol'!AE132</f>
        <v>0</v>
      </c>
      <c r="G42" s="152">
        <f>'D.1.4 D.1.4. Pol'!AF132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5">
      <c r="A43" s="138"/>
      <c r="B43" s="161" t="s">
        <v>58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5">
      <c r="A45" t="s">
        <v>60</v>
      </c>
      <c r="B45" t="s">
        <v>61</v>
      </c>
    </row>
    <row r="46" spans="1:10" x14ac:dyDescent="0.25">
      <c r="A46" t="s">
        <v>62</v>
      </c>
      <c r="B46" t="s">
        <v>63</v>
      </c>
    </row>
    <row r="47" spans="1:10" x14ac:dyDescent="0.25">
      <c r="A47" t="s">
        <v>64</v>
      </c>
      <c r="B47" t="s">
        <v>65</v>
      </c>
    </row>
    <row r="50" spans="1:10" ht="15.6" x14ac:dyDescent="0.3">
      <c r="B50" s="177" t="s">
        <v>66</v>
      </c>
    </row>
    <row r="52" spans="1:10" ht="25.5" customHeight="1" x14ac:dyDescent="0.25">
      <c r="A52" s="179"/>
      <c r="B52" s="182" t="s">
        <v>17</v>
      </c>
      <c r="C52" s="182" t="s">
        <v>5</v>
      </c>
      <c r="D52" s="183"/>
      <c r="E52" s="183"/>
      <c r="F52" s="184" t="s">
        <v>67</v>
      </c>
      <c r="G52" s="184"/>
      <c r="H52" s="184"/>
      <c r="I52" s="184" t="s">
        <v>29</v>
      </c>
      <c r="J52" s="184" t="s">
        <v>0</v>
      </c>
    </row>
    <row r="53" spans="1:10" ht="36.75" customHeight="1" x14ac:dyDescent="0.25">
      <c r="A53" s="180"/>
      <c r="B53" s="185" t="s">
        <v>68</v>
      </c>
      <c r="C53" s="186" t="s">
        <v>69</v>
      </c>
      <c r="D53" s="187"/>
      <c r="E53" s="187"/>
      <c r="F53" s="194" t="s">
        <v>25</v>
      </c>
      <c r="G53" s="195"/>
      <c r="H53" s="195"/>
      <c r="I53" s="195">
        <f>'D.1.4 D.1.4. Pol'!G8</f>
        <v>0</v>
      </c>
      <c r="J53" s="191" t="str">
        <f>IF(I63=0,"",I53/I63*100)</f>
        <v/>
      </c>
    </row>
    <row r="54" spans="1:10" ht="36.75" customHeight="1" x14ac:dyDescent="0.25">
      <c r="A54" s="180"/>
      <c r="B54" s="185" t="s">
        <v>70</v>
      </c>
      <c r="C54" s="186" t="s">
        <v>71</v>
      </c>
      <c r="D54" s="187"/>
      <c r="E54" s="187"/>
      <c r="F54" s="194" t="s">
        <v>25</v>
      </c>
      <c r="G54" s="195"/>
      <c r="H54" s="195"/>
      <c r="I54" s="195">
        <f>'D.1.4 D.1.4. Pol'!G13</f>
        <v>0</v>
      </c>
      <c r="J54" s="191" t="str">
        <f>IF(I63=0,"",I54/I63*100)</f>
        <v/>
      </c>
    </row>
    <row r="55" spans="1:10" ht="36.75" customHeight="1" x14ac:dyDescent="0.25">
      <c r="A55" s="180"/>
      <c r="B55" s="185" t="s">
        <v>72</v>
      </c>
      <c r="C55" s="186" t="s">
        <v>73</v>
      </c>
      <c r="D55" s="187"/>
      <c r="E55" s="187"/>
      <c r="F55" s="194" t="s">
        <v>25</v>
      </c>
      <c r="G55" s="195"/>
      <c r="H55" s="195"/>
      <c r="I55" s="195">
        <f>'D.1.4 D.1.4. Pol'!G25</f>
        <v>0</v>
      </c>
      <c r="J55" s="191" t="str">
        <f>IF(I63=0,"",I55/I63*100)</f>
        <v/>
      </c>
    </row>
    <row r="56" spans="1:10" ht="36.75" customHeight="1" x14ac:dyDescent="0.25">
      <c r="A56" s="180"/>
      <c r="B56" s="185" t="s">
        <v>74</v>
      </c>
      <c r="C56" s="186" t="s">
        <v>75</v>
      </c>
      <c r="D56" s="187"/>
      <c r="E56" s="187"/>
      <c r="F56" s="194" t="s">
        <v>25</v>
      </c>
      <c r="G56" s="195"/>
      <c r="H56" s="195"/>
      <c r="I56" s="195">
        <f>'D.1.4 D.1.4. Pol'!G37</f>
        <v>0</v>
      </c>
      <c r="J56" s="191" t="str">
        <f>IF(I63=0,"",I56/I63*100)</f>
        <v/>
      </c>
    </row>
    <row r="57" spans="1:10" ht="36.75" customHeight="1" x14ac:dyDescent="0.25">
      <c r="A57" s="180"/>
      <c r="B57" s="185" t="s">
        <v>76</v>
      </c>
      <c r="C57" s="186" t="s">
        <v>77</v>
      </c>
      <c r="D57" s="187"/>
      <c r="E57" s="187"/>
      <c r="F57" s="194" t="s">
        <v>25</v>
      </c>
      <c r="G57" s="195"/>
      <c r="H57" s="195"/>
      <c r="I57" s="195">
        <f>'D.1.4 D.1.4. Pol'!G43</f>
        <v>0</v>
      </c>
      <c r="J57" s="191" t="str">
        <f>IF(I63=0,"",I57/I63*100)</f>
        <v/>
      </c>
    </row>
    <row r="58" spans="1:10" ht="36.75" customHeight="1" x14ac:dyDescent="0.25">
      <c r="A58" s="180"/>
      <c r="B58" s="185" t="s">
        <v>78</v>
      </c>
      <c r="C58" s="186" t="s">
        <v>79</v>
      </c>
      <c r="D58" s="187"/>
      <c r="E58" s="187"/>
      <c r="F58" s="194" t="s">
        <v>25</v>
      </c>
      <c r="G58" s="195"/>
      <c r="H58" s="195"/>
      <c r="I58" s="195">
        <f>'D.1.4 D.1.4. Pol'!G54</f>
        <v>0</v>
      </c>
      <c r="J58" s="191" t="str">
        <f>IF(I63=0,"",I58/I63*100)</f>
        <v/>
      </c>
    </row>
    <row r="59" spans="1:10" ht="36.75" customHeight="1" x14ac:dyDescent="0.25">
      <c r="A59" s="180"/>
      <c r="B59" s="185" t="s">
        <v>80</v>
      </c>
      <c r="C59" s="186" t="s">
        <v>81</v>
      </c>
      <c r="D59" s="187"/>
      <c r="E59" s="187"/>
      <c r="F59" s="194" t="s">
        <v>25</v>
      </c>
      <c r="G59" s="195"/>
      <c r="H59" s="195"/>
      <c r="I59" s="195">
        <f>'D.1.4 D.1.4. Pol'!G62</f>
        <v>0</v>
      </c>
      <c r="J59" s="191" t="str">
        <f>IF(I63=0,"",I59/I63*100)</f>
        <v/>
      </c>
    </row>
    <row r="60" spans="1:10" ht="36.75" customHeight="1" x14ac:dyDescent="0.25">
      <c r="A60" s="180"/>
      <c r="B60" s="185" t="s">
        <v>82</v>
      </c>
      <c r="C60" s="186" t="s">
        <v>83</v>
      </c>
      <c r="D60" s="187"/>
      <c r="E60" s="187"/>
      <c r="F60" s="194" t="s">
        <v>25</v>
      </c>
      <c r="G60" s="195"/>
      <c r="H60" s="195"/>
      <c r="I60" s="195">
        <f>'D.1.4 D.1.4. Pol'!G83</f>
        <v>0</v>
      </c>
      <c r="J60" s="191" t="str">
        <f>IF(I63=0,"",I60/I63*100)</f>
        <v/>
      </c>
    </row>
    <row r="61" spans="1:10" ht="36.75" customHeight="1" x14ac:dyDescent="0.25">
      <c r="A61" s="180"/>
      <c r="B61" s="185" t="s">
        <v>84</v>
      </c>
      <c r="C61" s="186" t="s">
        <v>85</v>
      </c>
      <c r="D61" s="187"/>
      <c r="E61" s="187"/>
      <c r="F61" s="194" t="s">
        <v>25</v>
      </c>
      <c r="G61" s="195"/>
      <c r="H61" s="195"/>
      <c r="I61" s="195">
        <f>'D.1.4 D.1.4. Pol'!G96</f>
        <v>0</v>
      </c>
      <c r="J61" s="191" t="str">
        <f>IF(I63=0,"",I61/I63*100)</f>
        <v/>
      </c>
    </row>
    <row r="62" spans="1:10" ht="36.75" customHeight="1" x14ac:dyDescent="0.25">
      <c r="A62" s="180"/>
      <c r="B62" s="185" t="s">
        <v>86</v>
      </c>
      <c r="C62" s="186" t="s">
        <v>87</v>
      </c>
      <c r="D62" s="187"/>
      <c r="E62" s="187"/>
      <c r="F62" s="194" t="s">
        <v>25</v>
      </c>
      <c r="G62" s="195"/>
      <c r="H62" s="195"/>
      <c r="I62" s="195">
        <f>'D.1.4 D.1.4. Pol'!G125</f>
        <v>0</v>
      </c>
      <c r="J62" s="191" t="str">
        <f>IF(I63=0,"",I62/I63*100)</f>
        <v/>
      </c>
    </row>
    <row r="63" spans="1:10" ht="25.5" customHeight="1" x14ac:dyDescent="0.25">
      <c r="A63" s="181"/>
      <c r="B63" s="188" t="s">
        <v>1</v>
      </c>
      <c r="C63" s="189"/>
      <c r="D63" s="190"/>
      <c r="E63" s="190"/>
      <c r="F63" s="196"/>
      <c r="G63" s="197"/>
      <c r="H63" s="197"/>
      <c r="I63" s="197">
        <f>SUM(I53:I62)</f>
        <v>0</v>
      </c>
      <c r="J63" s="192">
        <f>SUM(J53:J62)</f>
        <v>0</v>
      </c>
    </row>
    <row r="64" spans="1:10" x14ac:dyDescent="0.25">
      <c r="F64" s="137"/>
      <c r="G64" s="137"/>
      <c r="H64" s="137"/>
      <c r="I64" s="137"/>
      <c r="J64" s="193"/>
    </row>
    <row r="65" spans="6:10" x14ac:dyDescent="0.25">
      <c r="F65" s="137"/>
      <c r="G65" s="137"/>
      <c r="H65" s="137"/>
      <c r="I65" s="137"/>
      <c r="J65" s="193"/>
    </row>
    <row r="66" spans="6:10" x14ac:dyDescent="0.25">
      <c r="F66" s="137"/>
      <c r="G66" s="137"/>
      <c r="H66" s="137"/>
      <c r="I66" s="137"/>
      <c r="J66" s="193"/>
    </row>
  </sheetData>
  <sheetProtection algorithmName="SHA-512" hashValue="aKL818Sift5ziKZw9+1kb1rpjMXhwPzOG3K7/frDDZUZpHll7pljk2MWUhGM3XRjRbYVlBj3Hs6s9T6iaaIdpg==" saltValue="ZmGnLn6hRxbTnvcF/jN0R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8YG8772F2vC1eZx7qMo38+SrKM6YXYT3WD/qagNX3e1uW4Dz+gJ/2JU9wRvgNoT7S/mtUxJ45NcHITfznFXK2g==" saltValue="2ZJ2EMQ0Y4r9/qm5s831t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4766A-6B01-43DF-89FB-D814A657D23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8" customWidth="1"/>
    <col min="3" max="3" width="63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9" t="s">
        <v>90</v>
      </c>
      <c r="B1" s="199"/>
      <c r="C1" s="199"/>
      <c r="D1" s="199"/>
      <c r="E1" s="199"/>
      <c r="F1" s="199"/>
      <c r="G1" s="199"/>
      <c r="AG1" t="s">
        <v>91</v>
      </c>
    </row>
    <row r="2" spans="1:60" ht="25.05" customHeight="1" x14ac:dyDescent="0.25">
      <c r="A2" s="200" t="s">
        <v>7</v>
      </c>
      <c r="B2" s="49" t="s">
        <v>48</v>
      </c>
      <c r="C2" s="203" t="s">
        <v>49</v>
      </c>
      <c r="D2" s="201"/>
      <c r="E2" s="201"/>
      <c r="F2" s="201"/>
      <c r="G2" s="202"/>
      <c r="AG2" t="s">
        <v>92</v>
      </c>
    </row>
    <row r="3" spans="1:60" ht="25.05" customHeight="1" x14ac:dyDescent="0.25">
      <c r="A3" s="200" t="s">
        <v>8</v>
      </c>
      <c r="B3" s="49" t="s">
        <v>45</v>
      </c>
      <c r="C3" s="203" t="s">
        <v>44</v>
      </c>
      <c r="D3" s="201"/>
      <c r="E3" s="201"/>
      <c r="F3" s="201"/>
      <c r="G3" s="202"/>
      <c r="AC3" s="178" t="s">
        <v>93</v>
      </c>
      <c r="AG3" t="s">
        <v>94</v>
      </c>
    </row>
    <row r="4" spans="1:60" ht="25.05" customHeight="1" x14ac:dyDescent="0.25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95</v>
      </c>
    </row>
    <row r="5" spans="1:60" x14ac:dyDescent="0.25">
      <c r="D5" s="10"/>
    </row>
    <row r="6" spans="1:60" ht="39.6" x14ac:dyDescent="0.25">
      <c r="A6" s="210" t="s">
        <v>96</v>
      </c>
      <c r="B6" s="212" t="s">
        <v>97</v>
      </c>
      <c r="C6" s="212" t="s">
        <v>98</v>
      </c>
      <c r="D6" s="211" t="s">
        <v>99</v>
      </c>
      <c r="E6" s="210" t="s">
        <v>100</v>
      </c>
      <c r="F6" s="209" t="s">
        <v>101</v>
      </c>
      <c r="G6" s="210" t="s">
        <v>29</v>
      </c>
      <c r="H6" s="213" t="s">
        <v>30</v>
      </c>
      <c r="I6" s="213" t="s">
        <v>102</v>
      </c>
      <c r="J6" s="213" t="s">
        <v>31</v>
      </c>
      <c r="K6" s="213" t="s">
        <v>103</v>
      </c>
      <c r="L6" s="213" t="s">
        <v>104</v>
      </c>
      <c r="M6" s="213" t="s">
        <v>105</v>
      </c>
      <c r="N6" s="213" t="s">
        <v>106</v>
      </c>
      <c r="O6" s="213" t="s">
        <v>107</v>
      </c>
      <c r="P6" s="213" t="s">
        <v>108</v>
      </c>
      <c r="Q6" s="213" t="s">
        <v>109</v>
      </c>
      <c r="R6" s="213" t="s">
        <v>110</v>
      </c>
      <c r="S6" s="213" t="s">
        <v>111</v>
      </c>
      <c r="T6" s="213" t="s">
        <v>112</v>
      </c>
      <c r="U6" s="213" t="s">
        <v>113</v>
      </c>
      <c r="V6" s="213" t="s">
        <v>114</v>
      </c>
      <c r="W6" s="213" t="s">
        <v>115</v>
      </c>
      <c r="X6" s="213" t="s">
        <v>116</v>
      </c>
      <c r="Y6" s="213" t="s">
        <v>117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5">
      <c r="A8" s="230" t="s">
        <v>118</v>
      </c>
      <c r="B8" s="231" t="s">
        <v>68</v>
      </c>
      <c r="C8" s="256" t="s">
        <v>69</v>
      </c>
      <c r="D8" s="232"/>
      <c r="E8" s="233"/>
      <c r="F8" s="234"/>
      <c r="G8" s="234">
        <f>SUMIF(AG9:AG12,"&lt;&gt;NOR",G9:G12)</f>
        <v>0</v>
      </c>
      <c r="H8" s="234"/>
      <c r="I8" s="234">
        <f>SUM(I9:I12)</f>
        <v>0</v>
      </c>
      <c r="J8" s="234"/>
      <c r="K8" s="234">
        <f>SUM(K9:K12)</f>
        <v>0</v>
      </c>
      <c r="L8" s="234"/>
      <c r="M8" s="234">
        <f>SUM(M9:M12)</f>
        <v>0</v>
      </c>
      <c r="N8" s="233"/>
      <c r="O8" s="233">
        <f>SUM(O9:O12)</f>
        <v>0</v>
      </c>
      <c r="P8" s="233"/>
      <c r="Q8" s="233">
        <f>SUM(Q9:Q12)</f>
        <v>0</v>
      </c>
      <c r="R8" s="234"/>
      <c r="S8" s="234"/>
      <c r="T8" s="235"/>
      <c r="U8" s="229"/>
      <c r="V8" s="229">
        <f>SUM(V9:V12)</f>
        <v>0</v>
      </c>
      <c r="W8" s="229"/>
      <c r="X8" s="229"/>
      <c r="Y8" s="229"/>
      <c r="AG8" t="s">
        <v>119</v>
      </c>
    </row>
    <row r="9" spans="1:60" outlineLevel="1" x14ac:dyDescent="0.25">
      <c r="A9" s="244">
        <v>1</v>
      </c>
      <c r="B9" s="245" t="s">
        <v>120</v>
      </c>
      <c r="C9" s="257" t="s">
        <v>121</v>
      </c>
      <c r="D9" s="246" t="s">
        <v>122</v>
      </c>
      <c r="E9" s="247">
        <v>24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9"/>
      <c r="S9" s="249" t="s">
        <v>123</v>
      </c>
      <c r="T9" s="250" t="s">
        <v>124</v>
      </c>
      <c r="U9" s="225">
        <v>0</v>
      </c>
      <c r="V9" s="225">
        <f>ROUND(E9*U9,2)</f>
        <v>0</v>
      </c>
      <c r="W9" s="225"/>
      <c r="X9" s="225" t="s">
        <v>125</v>
      </c>
      <c r="Y9" s="225" t="s">
        <v>126</v>
      </c>
      <c r="Z9" s="214"/>
      <c r="AA9" s="214"/>
      <c r="AB9" s="214"/>
      <c r="AC9" s="214"/>
      <c r="AD9" s="214"/>
      <c r="AE9" s="214"/>
      <c r="AF9" s="214"/>
      <c r="AG9" s="214" t="s">
        <v>127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5">
      <c r="A10" s="244">
        <v>2</v>
      </c>
      <c r="B10" s="245" t="s">
        <v>128</v>
      </c>
      <c r="C10" s="257" t="s">
        <v>129</v>
      </c>
      <c r="D10" s="246" t="s">
        <v>122</v>
      </c>
      <c r="E10" s="247">
        <v>48</v>
      </c>
      <c r="F10" s="248"/>
      <c r="G10" s="249">
        <f>ROUND(E10*F10,2)</f>
        <v>0</v>
      </c>
      <c r="H10" s="248"/>
      <c r="I10" s="249">
        <f>ROUND(E10*H10,2)</f>
        <v>0</v>
      </c>
      <c r="J10" s="248"/>
      <c r="K10" s="249">
        <f>ROUND(E10*J10,2)</f>
        <v>0</v>
      </c>
      <c r="L10" s="249">
        <v>21</v>
      </c>
      <c r="M10" s="249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9"/>
      <c r="S10" s="249" t="s">
        <v>123</v>
      </c>
      <c r="T10" s="250" t="s">
        <v>124</v>
      </c>
      <c r="U10" s="225">
        <v>0</v>
      </c>
      <c r="V10" s="225">
        <f>ROUND(E10*U10,2)</f>
        <v>0</v>
      </c>
      <c r="W10" s="225"/>
      <c r="X10" s="225" t="s">
        <v>125</v>
      </c>
      <c r="Y10" s="225" t="s">
        <v>126</v>
      </c>
      <c r="Z10" s="214"/>
      <c r="AA10" s="214"/>
      <c r="AB10" s="214"/>
      <c r="AC10" s="214"/>
      <c r="AD10" s="214"/>
      <c r="AE10" s="214"/>
      <c r="AF10" s="214"/>
      <c r="AG10" s="214" t="s">
        <v>127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44">
        <v>3</v>
      </c>
      <c r="B11" s="245" t="s">
        <v>130</v>
      </c>
      <c r="C11" s="257" t="s">
        <v>131</v>
      </c>
      <c r="D11" s="246" t="s">
        <v>132</v>
      </c>
      <c r="E11" s="247">
        <v>1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9"/>
      <c r="S11" s="249" t="s">
        <v>123</v>
      </c>
      <c r="T11" s="250" t="s">
        <v>124</v>
      </c>
      <c r="U11" s="225">
        <v>0</v>
      </c>
      <c r="V11" s="225">
        <f>ROUND(E11*U11,2)</f>
        <v>0</v>
      </c>
      <c r="W11" s="225"/>
      <c r="X11" s="225" t="s">
        <v>125</v>
      </c>
      <c r="Y11" s="225" t="s">
        <v>126</v>
      </c>
      <c r="Z11" s="214"/>
      <c r="AA11" s="214"/>
      <c r="AB11" s="214"/>
      <c r="AC11" s="214"/>
      <c r="AD11" s="214"/>
      <c r="AE11" s="214"/>
      <c r="AF11" s="214"/>
      <c r="AG11" s="214" t="s">
        <v>127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5">
      <c r="A12" s="244">
        <v>4</v>
      </c>
      <c r="B12" s="245" t="s">
        <v>133</v>
      </c>
      <c r="C12" s="257" t="s">
        <v>134</v>
      </c>
      <c r="D12" s="246" t="s">
        <v>132</v>
      </c>
      <c r="E12" s="247">
        <v>1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9"/>
      <c r="S12" s="249" t="s">
        <v>123</v>
      </c>
      <c r="T12" s="250" t="s">
        <v>124</v>
      </c>
      <c r="U12" s="225">
        <v>0</v>
      </c>
      <c r="V12" s="225">
        <f>ROUND(E12*U12,2)</f>
        <v>0</v>
      </c>
      <c r="W12" s="225"/>
      <c r="X12" s="225" t="s">
        <v>125</v>
      </c>
      <c r="Y12" s="225" t="s">
        <v>126</v>
      </c>
      <c r="Z12" s="214"/>
      <c r="AA12" s="214"/>
      <c r="AB12" s="214"/>
      <c r="AC12" s="214"/>
      <c r="AD12" s="214"/>
      <c r="AE12" s="214"/>
      <c r="AF12" s="214"/>
      <c r="AG12" s="214" t="s">
        <v>127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x14ac:dyDescent="0.25">
      <c r="A13" s="230" t="s">
        <v>118</v>
      </c>
      <c r="B13" s="231" t="s">
        <v>70</v>
      </c>
      <c r="C13" s="256" t="s">
        <v>71</v>
      </c>
      <c r="D13" s="232"/>
      <c r="E13" s="233"/>
      <c r="F13" s="234"/>
      <c r="G13" s="234">
        <f>SUMIF(AG14:AG24,"&lt;&gt;NOR",G14:G24)</f>
        <v>0</v>
      </c>
      <c r="H13" s="234"/>
      <c r="I13" s="234">
        <f>SUM(I14:I24)</f>
        <v>0</v>
      </c>
      <c r="J13" s="234"/>
      <c r="K13" s="234">
        <f>SUM(K14:K24)</f>
        <v>0</v>
      </c>
      <c r="L13" s="234"/>
      <c r="M13" s="234">
        <f>SUM(M14:M24)</f>
        <v>0</v>
      </c>
      <c r="N13" s="233"/>
      <c r="O13" s="233">
        <f>SUM(O14:O24)</f>
        <v>0.01</v>
      </c>
      <c r="P13" s="233"/>
      <c r="Q13" s="233">
        <f>SUM(Q14:Q24)</f>
        <v>0</v>
      </c>
      <c r="R13" s="234"/>
      <c r="S13" s="234"/>
      <c r="T13" s="235"/>
      <c r="U13" s="229"/>
      <c r="V13" s="229">
        <f>SUM(V14:V24)</f>
        <v>32.57</v>
      </c>
      <c r="W13" s="229"/>
      <c r="X13" s="229"/>
      <c r="Y13" s="229"/>
      <c r="AG13" t="s">
        <v>119</v>
      </c>
    </row>
    <row r="14" spans="1:60" outlineLevel="1" x14ac:dyDescent="0.25">
      <c r="A14" s="237">
        <v>5</v>
      </c>
      <c r="B14" s="238" t="s">
        <v>135</v>
      </c>
      <c r="C14" s="258" t="s">
        <v>136</v>
      </c>
      <c r="D14" s="239" t="s">
        <v>137</v>
      </c>
      <c r="E14" s="240">
        <v>309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0">
        <v>0</v>
      </c>
      <c r="O14" s="240">
        <f>ROUND(E14*N14,2)</f>
        <v>0</v>
      </c>
      <c r="P14" s="240">
        <v>0</v>
      </c>
      <c r="Q14" s="240">
        <f>ROUND(E14*P14,2)</f>
        <v>0</v>
      </c>
      <c r="R14" s="242" t="s">
        <v>138</v>
      </c>
      <c r="S14" s="242" t="s">
        <v>139</v>
      </c>
      <c r="T14" s="243" t="s">
        <v>139</v>
      </c>
      <c r="U14" s="225">
        <v>0.105</v>
      </c>
      <c r="V14" s="225">
        <f>ROUND(E14*U14,2)</f>
        <v>32.450000000000003</v>
      </c>
      <c r="W14" s="225"/>
      <c r="X14" s="225" t="s">
        <v>125</v>
      </c>
      <c r="Y14" s="225" t="s">
        <v>126</v>
      </c>
      <c r="Z14" s="214"/>
      <c r="AA14" s="214"/>
      <c r="AB14" s="214"/>
      <c r="AC14" s="214"/>
      <c r="AD14" s="214"/>
      <c r="AE14" s="214"/>
      <c r="AF14" s="214"/>
      <c r="AG14" s="214" t="s">
        <v>127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5">
      <c r="A15" s="221"/>
      <c r="B15" s="222"/>
      <c r="C15" s="259" t="s">
        <v>140</v>
      </c>
      <c r="D15" s="227"/>
      <c r="E15" s="228">
        <v>309</v>
      </c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4"/>
      <c r="AA15" s="214"/>
      <c r="AB15" s="214"/>
      <c r="AC15" s="214"/>
      <c r="AD15" s="214"/>
      <c r="AE15" s="214"/>
      <c r="AF15" s="214"/>
      <c r="AG15" s="214" t="s">
        <v>141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5">
      <c r="A16" s="244">
        <v>6</v>
      </c>
      <c r="B16" s="245" t="s">
        <v>142</v>
      </c>
      <c r="C16" s="257" t="s">
        <v>143</v>
      </c>
      <c r="D16" s="246" t="s">
        <v>132</v>
      </c>
      <c r="E16" s="247">
        <v>1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9"/>
      <c r="S16" s="249" t="s">
        <v>123</v>
      </c>
      <c r="T16" s="250" t="s">
        <v>124</v>
      </c>
      <c r="U16" s="225">
        <v>0.11600000000000001</v>
      </c>
      <c r="V16" s="225">
        <f>ROUND(E16*U16,2)</f>
        <v>0.12</v>
      </c>
      <c r="W16" s="225"/>
      <c r="X16" s="225" t="s">
        <v>125</v>
      </c>
      <c r="Y16" s="225" t="s">
        <v>126</v>
      </c>
      <c r="Z16" s="214"/>
      <c r="AA16" s="214"/>
      <c r="AB16" s="214"/>
      <c r="AC16" s="214"/>
      <c r="AD16" s="214"/>
      <c r="AE16" s="214"/>
      <c r="AF16" s="214"/>
      <c r="AG16" s="214" t="s">
        <v>127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0.399999999999999" outlineLevel="1" x14ac:dyDescent="0.25">
      <c r="A17" s="244">
        <v>7</v>
      </c>
      <c r="B17" s="245" t="s">
        <v>144</v>
      </c>
      <c r="C17" s="257" t="s">
        <v>145</v>
      </c>
      <c r="D17" s="246" t="s">
        <v>137</v>
      </c>
      <c r="E17" s="247">
        <v>260</v>
      </c>
      <c r="F17" s="248"/>
      <c r="G17" s="249">
        <f>ROUND(E17*F17,2)</f>
        <v>0</v>
      </c>
      <c r="H17" s="248"/>
      <c r="I17" s="249">
        <f>ROUND(E17*H17,2)</f>
        <v>0</v>
      </c>
      <c r="J17" s="248"/>
      <c r="K17" s="249">
        <f>ROUND(E17*J17,2)</f>
        <v>0</v>
      </c>
      <c r="L17" s="249">
        <v>21</v>
      </c>
      <c r="M17" s="249">
        <f>G17*(1+L17/100)</f>
        <v>0</v>
      </c>
      <c r="N17" s="247">
        <v>2.0000000000000002E-5</v>
      </c>
      <c r="O17" s="247">
        <f>ROUND(E17*N17,2)</f>
        <v>0.01</v>
      </c>
      <c r="P17" s="247">
        <v>0</v>
      </c>
      <c r="Q17" s="247">
        <f>ROUND(E17*P17,2)</f>
        <v>0</v>
      </c>
      <c r="R17" s="249" t="s">
        <v>146</v>
      </c>
      <c r="S17" s="249" t="s">
        <v>139</v>
      </c>
      <c r="T17" s="250" t="s">
        <v>139</v>
      </c>
      <c r="U17" s="225">
        <v>0</v>
      </c>
      <c r="V17" s="225">
        <f>ROUND(E17*U17,2)</f>
        <v>0</v>
      </c>
      <c r="W17" s="225"/>
      <c r="X17" s="225" t="s">
        <v>147</v>
      </c>
      <c r="Y17" s="225" t="s">
        <v>126</v>
      </c>
      <c r="Z17" s="214"/>
      <c r="AA17" s="214"/>
      <c r="AB17" s="214"/>
      <c r="AC17" s="214"/>
      <c r="AD17" s="214"/>
      <c r="AE17" s="214"/>
      <c r="AF17" s="214"/>
      <c r="AG17" s="214" t="s">
        <v>148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0.399999999999999" outlineLevel="1" x14ac:dyDescent="0.25">
      <c r="A18" s="244">
        <v>8</v>
      </c>
      <c r="B18" s="245" t="s">
        <v>149</v>
      </c>
      <c r="C18" s="257" t="s">
        <v>150</v>
      </c>
      <c r="D18" s="246" t="s">
        <v>137</v>
      </c>
      <c r="E18" s="247">
        <v>21</v>
      </c>
      <c r="F18" s="248"/>
      <c r="G18" s="249">
        <f>ROUND(E18*F18,2)</f>
        <v>0</v>
      </c>
      <c r="H18" s="248"/>
      <c r="I18" s="249">
        <f>ROUND(E18*H18,2)</f>
        <v>0</v>
      </c>
      <c r="J18" s="248"/>
      <c r="K18" s="249">
        <f>ROUND(E18*J18,2)</f>
        <v>0</v>
      </c>
      <c r="L18" s="249">
        <v>21</v>
      </c>
      <c r="M18" s="249">
        <f>G18*(1+L18/100)</f>
        <v>0</v>
      </c>
      <c r="N18" s="247">
        <v>3.0000000000000001E-5</v>
      </c>
      <c r="O18" s="247">
        <f>ROUND(E18*N18,2)</f>
        <v>0</v>
      </c>
      <c r="P18" s="247">
        <v>0</v>
      </c>
      <c r="Q18" s="247">
        <f>ROUND(E18*P18,2)</f>
        <v>0</v>
      </c>
      <c r="R18" s="249" t="s">
        <v>146</v>
      </c>
      <c r="S18" s="249" t="s">
        <v>139</v>
      </c>
      <c r="T18" s="250" t="s">
        <v>139</v>
      </c>
      <c r="U18" s="225">
        <v>0</v>
      </c>
      <c r="V18" s="225">
        <f>ROUND(E18*U18,2)</f>
        <v>0</v>
      </c>
      <c r="W18" s="225"/>
      <c r="X18" s="225" t="s">
        <v>147</v>
      </c>
      <c r="Y18" s="225" t="s">
        <v>126</v>
      </c>
      <c r="Z18" s="214"/>
      <c r="AA18" s="214"/>
      <c r="AB18" s="214"/>
      <c r="AC18" s="214"/>
      <c r="AD18" s="214"/>
      <c r="AE18" s="214"/>
      <c r="AF18" s="214"/>
      <c r="AG18" s="214" t="s">
        <v>148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0.399999999999999" outlineLevel="1" x14ac:dyDescent="0.25">
      <c r="A19" s="244">
        <v>9</v>
      </c>
      <c r="B19" s="245" t="s">
        <v>151</v>
      </c>
      <c r="C19" s="257" t="s">
        <v>152</v>
      </c>
      <c r="D19" s="246" t="s">
        <v>137</v>
      </c>
      <c r="E19" s="247">
        <v>14</v>
      </c>
      <c r="F19" s="248"/>
      <c r="G19" s="249">
        <f>ROUND(E19*F19,2)</f>
        <v>0</v>
      </c>
      <c r="H19" s="248"/>
      <c r="I19" s="249">
        <f>ROUND(E19*H19,2)</f>
        <v>0</v>
      </c>
      <c r="J19" s="248"/>
      <c r="K19" s="249">
        <f>ROUND(E19*J19,2)</f>
        <v>0</v>
      </c>
      <c r="L19" s="249">
        <v>21</v>
      </c>
      <c r="M19" s="249">
        <f>G19*(1+L19/100)</f>
        <v>0</v>
      </c>
      <c r="N19" s="247">
        <v>4.0000000000000003E-5</v>
      </c>
      <c r="O19" s="247">
        <f>ROUND(E19*N19,2)</f>
        <v>0</v>
      </c>
      <c r="P19" s="247">
        <v>0</v>
      </c>
      <c r="Q19" s="247">
        <f>ROUND(E19*P19,2)</f>
        <v>0</v>
      </c>
      <c r="R19" s="249" t="s">
        <v>146</v>
      </c>
      <c r="S19" s="249" t="s">
        <v>139</v>
      </c>
      <c r="T19" s="250" t="s">
        <v>139</v>
      </c>
      <c r="U19" s="225">
        <v>0</v>
      </c>
      <c r="V19" s="225">
        <f>ROUND(E19*U19,2)</f>
        <v>0</v>
      </c>
      <c r="W19" s="225"/>
      <c r="X19" s="225" t="s">
        <v>147</v>
      </c>
      <c r="Y19" s="225" t="s">
        <v>126</v>
      </c>
      <c r="Z19" s="214"/>
      <c r="AA19" s="214"/>
      <c r="AB19" s="214"/>
      <c r="AC19" s="214"/>
      <c r="AD19" s="214"/>
      <c r="AE19" s="214"/>
      <c r="AF19" s="214"/>
      <c r="AG19" s="214" t="s">
        <v>148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0.399999999999999" outlineLevel="1" x14ac:dyDescent="0.25">
      <c r="A20" s="244">
        <v>10</v>
      </c>
      <c r="B20" s="245" t="s">
        <v>153</v>
      </c>
      <c r="C20" s="257" t="s">
        <v>154</v>
      </c>
      <c r="D20" s="246" t="s">
        <v>137</v>
      </c>
      <c r="E20" s="247">
        <v>14</v>
      </c>
      <c r="F20" s="248"/>
      <c r="G20" s="249">
        <f>ROUND(E20*F20,2)</f>
        <v>0</v>
      </c>
      <c r="H20" s="248"/>
      <c r="I20" s="249">
        <f>ROUND(E20*H20,2)</f>
        <v>0</v>
      </c>
      <c r="J20" s="248"/>
      <c r="K20" s="249">
        <f>ROUND(E20*J20,2)</f>
        <v>0</v>
      </c>
      <c r="L20" s="249">
        <v>21</v>
      </c>
      <c r="M20" s="249">
        <f>G20*(1+L20/100)</f>
        <v>0</v>
      </c>
      <c r="N20" s="247">
        <v>8.0000000000000007E-5</v>
      </c>
      <c r="O20" s="247">
        <f>ROUND(E20*N20,2)</f>
        <v>0</v>
      </c>
      <c r="P20" s="247">
        <v>0</v>
      </c>
      <c r="Q20" s="247">
        <f>ROUND(E20*P20,2)</f>
        <v>0</v>
      </c>
      <c r="R20" s="249" t="s">
        <v>146</v>
      </c>
      <c r="S20" s="249" t="s">
        <v>139</v>
      </c>
      <c r="T20" s="250" t="s">
        <v>139</v>
      </c>
      <c r="U20" s="225">
        <v>0</v>
      </c>
      <c r="V20" s="225">
        <f>ROUND(E20*U20,2)</f>
        <v>0</v>
      </c>
      <c r="W20" s="225"/>
      <c r="X20" s="225" t="s">
        <v>147</v>
      </c>
      <c r="Y20" s="225" t="s">
        <v>126</v>
      </c>
      <c r="Z20" s="214"/>
      <c r="AA20" s="214"/>
      <c r="AB20" s="214"/>
      <c r="AC20" s="214"/>
      <c r="AD20" s="214"/>
      <c r="AE20" s="214"/>
      <c r="AF20" s="214"/>
      <c r="AG20" s="214" t="s">
        <v>148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44">
        <v>11</v>
      </c>
      <c r="B21" s="245" t="s">
        <v>155</v>
      </c>
      <c r="C21" s="257" t="s">
        <v>156</v>
      </c>
      <c r="D21" s="246" t="s">
        <v>132</v>
      </c>
      <c r="E21" s="247">
        <v>1250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9" t="s">
        <v>146</v>
      </c>
      <c r="S21" s="249" t="s">
        <v>139</v>
      </c>
      <c r="T21" s="250" t="s">
        <v>139</v>
      </c>
      <c r="U21" s="225">
        <v>0</v>
      </c>
      <c r="V21" s="225">
        <f>ROUND(E21*U21,2)</f>
        <v>0</v>
      </c>
      <c r="W21" s="225"/>
      <c r="X21" s="225" t="s">
        <v>147</v>
      </c>
      <c r="Y21" s="225" t="s">
        <v>126</v>
      </c>
      <c r="Z21" s="214"/>
      <c r="AA21" s="214"/>
      <c r="AB21" s="214"/>
      <c r="AC21" s="214"/>
      <c r="AD21" s="214"/>
      <c r="AE21" s="214"/>
      <c r="AF21" s="214"/>
      <c r="AG21" s="214" t="s">
        <v>148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5">
      <c r="A22" s="237">
        <v>12</v>
      </c>
      <c r="B22" s="238" t="s">
        <v>157</v>
      </c>
      <c r="C22" s="258" t="s">
        <v>158</v>
      </c>
      <c r="D22" s="239" t="s">
        <v>132</v>
      </c>
      <c r="E22" s="240">
        <v>1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0">
        <v>0</v>
      </c>
      <c r="O22" s="240">
        <f>ROUND(E22*N22,2)</f>
        <v>0</v>
      </c>
      <c r="P22" s="240">
        <v>0</v>
      </c>
      <c r="Q22" s="240">
        <f>ROUND(E22*P22,2)</f>
        <v>0</v>
      </c>
      <c r="R22" s="242" t="s">
        <v>146</v>
      </c>
      <c r="S22" s="242" t="s">
        <v>139</v>
      </c>
      <c r="T22" s="243" t="s">
        <v>139</v>
      </c>
      <c r="U22" s="225">
        <v>0</v>
      </c>
      <c r="V22" s="225">
        <f>ROUND(E22*U22,2)</f>
        <v>0</v>
      </c>
      <c r="W22" s="225"/>
      <c r="X22" s="225" t="s">
        <v>147</v>
      </c>
      <c r="Y22" s="225" t="s">
        <v>126</v>
      </c>
      <c r="Z22" s="214"/>
      <c r="AA22" s="214"/>
      <c r="AB22" s="214"/>
      <c r="AC22" s="214"/>
      <c r="AD22" s="214"/>
      <c r="AE22" s="214"/>
      <c r="AF22" s="214"/>
      <c r="AG22" s="214" t="s">
        <v>148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5">
      <c r="A23" s="221">
        <v>13</v>
      </c>
      <c r="B23" s="222" t="s">
        <v>159</v>
      </c>
      <c r="C23" s="260" t="s">
        <v>160</v>
      </c>
      <c r="D23" s="223" t="s">
        <v>0</v>
      </c>
      <c r="E23" s="251"/>
      <c r="F23" s="226"/>
      <c r="G23" s="225">
        <f>ROUND(E23*F23,2)</f>
        <v>0</v>
      </c>
      <c r="H23" s="226"/>
      <c r="I23" s="225">
        <f>ROUND(E23*H23,2)</f>
        <v>0</v>
      </c>
      <c r="J23" s="226"/>
      <c r="K23" s="225">
        <f>ROUND(E23*J23,2)</f>
        <v>0</v>
      </c>
      <c r="L23" s="225">
        <v>21</v>
      </c>
      <c r="M23" s="225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5" t="s">
        <v>161</v>
      </c>
      <c r="S23" s="225" t="s">
        <v>139</v>
      </c>
      <c r="T23" s="225" t="s">
        <v>139</v>
      </c>
      <c r="U23" s="225">
        <v>0</v>
      </c>
      <c r="V23" s="225">
        <f>ROUND(E23*U23,2)</f>
        <v>0</v>
      </c>
      <c r="W23" s="225"/>
      <c r="X23" s="225" t="s">
        <v>162</v>
      </c>
      <c r="Y23" s="225" t="s">
        <v>126</v>
      </c>
      <c r="Z23" s="214"/>
      <c r="AA23" s="214"/>
      <c r="AB23" s="214"/>
      <c r="AC23" s="214"/>
      <c r="AD23" s="214"/>
      <c r="AE23" s="214"/>
      <c r="AF23" s="214"/>
      <c r="AG23" s="214" t="s">
        <v>163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5">
      <c r="A24" s="221"/>
      <c r="B24" s="222"/>
      <c r="C24" s="261" t="s">
        <v>164</v>
      </c>
      <c r="D24" s="252"/>
      <c r="E24" s="252"/>
      <c r="F24" s="252"/>
      <c r="G24" s="252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4"/>
      <c r="AA24" s="214"/>
      <c r="AB24" s="214"/>
      <c r="AC24" s="214"/>
      <c r="AD24" s="214"/>
      <c r="AE24" s="214"/>
      <c r="AF24" s="214"/>
      <c r="AG24" s="214" t="s">
        <v>165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5">
      <c r="A25" s="230" t="s">
        <v>118</v>
      </c>
      <c r="B25" s="231" t="s">
        <v>72</v>
      </c>
      <c r="C25" s="256" t="s">
        <v>73</v>
      </c>
      <c r="D25" s="232"/>
      <c r="E25" s="233"/>
      <c r="F25" s="234"/>
      <c r="G25" s="234">
        <f>SUMIF(AG26:AG36,"&lt;&gt;NOR",G26:G36)</f>
        <v>0</v>
      </c>
      <c r="H25" s="234"/>
      <c r="I25" s="234">
        <f>SUM(I26:I36)</f>
        <v>0</v>
      </c>
      <c r="J25" s="234"/>
      <c r="K25" s="234">
        <f>SUM(K26:K36)</f>
        <v>0</v>
      </c>
      <c r="L25" s="234"/>
      <c r="M25" s="234">
        <f>SUM(M26:M36)</f>
        <v>0</v>
      </c>
      <c r="N25" s="233"/>
      <c r="O25" s="233">
        <f>SUM(O26:O36)</f>
        <v>0.01</v>
      </c>
      <c r="P25" s="233"/>
      <c r="Q25" s="233">
        <f>SUM(Q26:Q36)</f>
        <v>0</v>
      </c>
      <c r="R25" s="234"/>
      <c r="S25" s="234"/>
      <c r="T25" s="235"/>
      <c r="U25" s="229"/>
      <c r="V25" s="229">
        <f>SUM(V26:V36)</f>
        <v>3.3699999999999997</v>
      </c>
      <c r="W25" s="229"/>
      <c r="X25" s="229"/>
      <c r="Y25" s="229"/>
      <c r="AG25" t="s">
        <v>119</v>
      </c>
    </row>
    <row r="26" spans="1:60" ht="20.399999999999999" outlineLevel="1" x14ac:dyDescent="0.25">
      <c r="A26" s="237">
        <v>14</v>
      </c>
      <c r="B26" s="238" t="s">
        <v>166</v>
      </c>
      <c r="C26" s="258" t="s">
        <v>167</v>
      </c>
      <c r="D26" s="239" t="s">
        <v>168</v>
      </c>
      <c r="E26" s="240">
        <v>2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0">
        <v>5.4799999999999996E-3</v>
      </c>
      <c r="O26" s="240">
        <f>ROUND(E26*N26,2)</f>
        <v>0.01</v>
      </c>
      <c r="P26" s="240">
        <v>0</v>
      </c>
      <c r="Q26" s="240">
        <f>ROUND(E26*P26,2)</f>
        <v>0</v>
      </c>
      <c r="R26" s="242" t="s">
        <v>138</v>
      </c>
      <c r="S26" s="242" t="s">
        <v>139</v>
      </c>
      <c r="T26" s="243" t="s">
        <v>139</v>
      </c>
      <c r="U26" s="225">
        <v>1.556</v>
      </c>
      <c r="V26" s="225">
        <f>ROUND(E26*U26,2)</f>
        <v>3.11</v>
      </c>
      <c r="W26" s="225"/>
      <c r="X26" s="225" t="s">
        <v>125</v>
      </c>
      <c r="Y26" s="225" t="s">
        <v>126</v>
      </c>
      <c r="Z26" s="214"/>
      <c r="AA26" s="214"/>
      <c r="AB26" s="214"/>
      <c r="AC26" s="214"/>
      <c r="AD26" s="214"/>
      <c r="AE26" s="214"/>
      <c r="AF26" s="214"/>
      <c r="AG26" s="214" t="s">
        <v>127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2" x14ac:dyDescent="0.25">
      <c r="A27" s="221"/>
      <c r="B27" s="222"/>
      <c r="C27" s="262" t="s">
        <v>169</v>
      </c>
      <c r="D27" s="253"/>
      <c r="E27" s="253"/>
      <c r="F27" s="253"/>
      <c r="G27" s="253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4"/>
      <c r="AA27" s="214"/>
      <c r="AB27" s="214"/>
      <c r="AC27" s="214"/>
      <c r="AD27" s="214"/>
      <c r="AE27" s="214"/>
      <c r="AF27" s="214"/>
      <c r="AG27" s="214" t="s">
        <v>170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5">
      <c r="A28" s="221"/>
      <c r="B28" s="222"/>
      <c r="C28" s="259" t="s">
        <v>171</v>
      </c>
      <c r="D28" s="227"/>
      <c r="E28" s="228">
        <v>1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4"/>
      <c r="AA28" s="214"/>
      <c r="AB28" s="214"/>
      <c r="AC28" s="214"/>
      <c r="AD28" s="214"/>
      <c r="AE28" s="214"/>
      <c r="AF28" s="214"/>
      <c r="AG28" s="214" t="s">
        <v>141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3" x14ac:dyDescent="0.25">
      <c r="A29" s="221"/>
      <c r="B29" s="222"/>
      <c r="C29" s="259" t="s">
        <v>172</v>
      </c>
      <c r="D29" s="227"/>
      <c r="E29" s="228">
        <v>1</v>
      </c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4"/>
      <c r="AA29" s="214"/>
      <c r="AB29" s="214"/>
      <c r="AC29" s="214"/>
      <c r="AD29" s="214"/>
      <c r="AE29" s="214"/>
      <c r="AF29" s="214"/>
      <c r="AG29" s="214" t="s">
        <v>141</v>
      </c>
      <c r="AH29" s="214">
        <v>5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5">
      <c r="A30" s="244">
        <v>15</v>
      </c>
      <c r="B30" s="245" t="s">
        <v>173</v>
      </c>
      <c r="C30" s="257" t="s">
        <v>174</v>
      </c>
      <c r="D30" s="246" t="s">
        <v>132</v>
      </c>
      <c r="E30" s="247">
        <v>1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21</v>
      </c>
      <c r="M30" s="249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9" t="s">
        <v>138</v>
      </c>
      <c r="S30" s="249" t="s">
        <v>139</v>
      </c>
      <c r="T30" s="250" t="s">
        <v>139</v>
      </c>
      <c r="U30" s="225">
        <v>0.16500000000000001</v>
      </c>
      <c r="V30" s="225">
        <f>ROUND(E30*U30,2)</f>
        <v>0.17</v>
      </c>
      <c r="W30" s="225"/>
      <c r="X30" s="225" t="s">
        <v>125</v>
      </c>
      <c r="Y30" s="225" t="s">
        <v>126</v>
      </c>
      <c r="Z30" s="214"/>
      <c r="AA30" s="214"/>
      <c r="AB30" s="214"/>
      <c r="AC30" s="214"/>
      <c r="AD30" s="214"/>
      <c r="AE30" s="214"/>
      <c r="AF30" s="214"/>
      <c r="AG30" s="214" t="s">
        <v>127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0.399999999999999" outlineLevel="1" x14ac:dyDescent="0.25">
      <c r="A31" s="244">
        <v>16</v>
      </c>
      <c r="B31" s="245" t="s">
        <v>175</v>
      </c>
      <c r="C31" s="257" t="s">
        <v>176</v>
      </c>
      <c r="D31" s="246" t="s">
        <v>132</v>
      </c>
      <c r="E31" s="247">
        <v>1</v>
      </c>
      <c r="F31" s="248"/>
      <c r="G31" s="249">
        <f>ROUND(E31*F31,2)</f>
        <v>0</v>
      </c>
      <c r="H31" s="248"/>
      <c r="I31" s="249">
        <f>ROUND(E31*H31,2)</f>
        <v>0</v>
      </c>
      <c r="J31" s="248"/>
      <c r="K31" s="249">
        <f>ROUND(E31*J31,2)</f>
        <v>0</v>
      </c>
      <c r="L31" s="249">
        <v>21</v>
      </c>
      <c r="M31" s="249">
        <f>G31*(1+L31/100)</f>
        <v>0</v>
      </c>
      <c r="N31" s="247">
        <v>3.0000000000000001E-3</v>
      </c>
      <c r="O31" s="247">
        <f>ROUND(E31*N31,2)</f>
        <v>0</v>
      </c>
      <c r="P31" s="247">
        <v>0</v>
      </c>
      <c r="Q31" s="247">
        <f>ROUND(E31*P31,2)</f>
        <v>0</v>
      </c>
      <c r="R31" s="249"/>
      <c r="S31" s="249" t="s">
        <v>123</v>
      </c>
      <c r="T31" s="250" t="s">
        <v>124</v>
      </c>
      <c r="U31" s="225">
        <v>0</v>
      </c>
      <c r="V31" s="225">
        <f>ROUND(E31*U31,2)</f>
        <v>0</v>
      </c>
      <c r="W31" s="225"/>
      <c r="X31" s="225" t="s">
        <v>147</v>
      </c>
      <c r="Y31" s="225" t="s">
        <v>126</v>
      </c>
      <c r="Z31" s="214"/>
      <c r="AA31" s="214"/>
      <c r="AB31" s="214"/>
      <c r="AC31" s="214"/>
      <c r="AD31" s="214"/>
      <c r="AE31" s="214"/>
      <c r="AF31" s="214"/>
      <c r="AG31" s="214" t="s">
        <v>148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5">
      <c r="A32" s="244">
        <v>17</v>
      </c>
      <c r="B32" s="245" t="s">
        <v>177</v>
      </c>
      <c r="C32" s="257" t="s">
        <v>178</v>
      </c>
      <c r="D32" s="246" t="s">
        <v>132</v>
      </c>
      <c r="E32" s="247">
        <v>1</v>
      </c>
      <c r="F32" s="248"/>
      <c r="G32" s="249">
        <f>ROUND(E32*F32,2)</f>
        <v>0</v>
      </c>
      <c r="H32" s="248"/>
      <c r="I32" s="249">
        <f>ROUND(E32*H32,2)</f>
        <v>0</v>
      </c>
      <c r="J32" s="248"/>
      <c r="K32" s="249">
        <f>ROUND(E32*J32,2)</f>
        <v>0</v>
      </c>
      <c r="L32" s="249">
        <v>21</v>
      </c>
      <c r="M32" s="249">
        <f>G32*(1+L32/100)</f>
        <v>0</v>
      </c>
      <c r="N32" s="247">
        <v>2E-3</v>
      </c>
      <c r="O32" s="247">
        <f>ROUND(E32*N32,2)</f>
        <v>0</v>
      </c>
      <c r="P32" s="247">
        <v>0</v>
      </c>
      <c r="Q32" s="247">
        <f>ROUND(E32*P32,2)</f>
        <v>0</v>
      </c>
      <c r="R32" s="249"/>
      <c r="S32" s="249" t="s">
        <v>123</v>
      </c>
      <c r="T32" s="250" t="s">
        <v>124</v>
      </c>
      <c r="U32" s="225">
        <v>0</v>
      </c>
      <c r="V32" s="225">
        <f>ROUND(E32*U32,2)</f>
        <v>0</v>
      </c>
      <c r="W32" s="225"/>
      <c r="X32" s="225" t="s">
        <v>147</v>
      </c>
      <c r="Y32" s="225" t="s">
        <v>126</v>
      </c>
      <c r="Z32" s="214"/>
      <c r="AA32" s="214"/>
      <c r="AB32" s="214"/>
      <c r="AC32" s="214"/>
      <c r="AD32" s="214"/>
      <c r="AE32" s="214"/>
      <c r="AF32" s="214"/>
      <c r="AG32" s="214" t="s">
        <v>148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0.399999999999999" outlineLevel="1" x14ac:dyDescent="0.25">
      <c r="A33" s="244">
        <v>18</v>
      </c>
      <c r="B33" s="245" t="s">
        <v>179</v>
      </c>
      <c r="C33" s="257" t="s">
        <v>180</v>
      </c>
      <c r="D33" s="246" t="s">
        <v>132</v>
      </c>
      <c r="E33" s="247">
        <v>1</v>
      </c>
      <c r="F33" s="248"/>
      <c r="G33" s="249">
        <f>ROUND(E33*F33,2)</f>
        <v>0</v>
      </c>
      <c r="H33" s="248"/>
      <c r="I33" s="249">
        <f>ROUND(E33*H33,2)</f>
        <v>0</v>
      </c>
      <c r="J33" s="248"/>
      <c r="K33" s="249">
        <f>ROUND(E33*J33,2)</f>
        <v>0</v>
      </c>
      <c r="L33" s="249">
        <v>21</v>
      </c>
      <c r="M33" s="249">
        <f>G33*(1+L33/100)</f>
        <v>0</v>
      </c>
      <c r="N33" s="247">
        <v>3.5999999999999999E-3</v>
      </c>
      <c r="O33" s="247">
        <f>ROUND(E33*N33,2)</f>
        <v>0</v>
      </c>
      <c r="P33" s="247">
        <v>0</v>
      </c>
      <c r="Q33" s="247">
        <f>ROUND(E33*P33,2)</f>
        <v>0</v>
      </c>
      <c r="R33" s="249"/>
      <c r="S33" s="249" t="s">
        <v>123</v>
      </c>
      <c r="T33" s="250" t="s">
        <v>124</v>
      </c>
      <c r="U33" s="225">
        <v>0</v>
      </c>
      <c r="V33" s="225">
        <f>ROUND(E33*U33,2)</f>
        <v>0</v>
      </c>
      <c r="W33" s="225"/>
      <c r="X33" s="225" t="s">
        <v>147</v>
      </c>
      <c r="Y33" s="225" t="s">
        <v>126</v>
      </c>
      <c r="Z33" s="214"/>
      <c r="AA33" s="214"/>
      <c r="AB33" s="214"/>
      <c r="AC33" s="214"/>
      <c r="AD33" s="214"/>
      <c r="AE33" s="214"/>
      <c r="AF33" s="214"/>
      <c r="AG33" s="214" t="s">
        <v>148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5">
      <c r="A34" s="244">
        <v>19</v>
      </c>
      <c r="B34" s="245" t="s">
        <v>181</v>
      </c>
      <c r="C34" s="257" t="s">
        <v>182</v>
      </c>
      <c r="D34" s="246" t="s">
        <v>132</v>
      </c>
      <c r="E34" s="247">
        <v>2</v>
      </c>
      <c r="F34" s="248"/>
      <c r="G34" s="249">
        <f>ROUND(E34*F34,2)</f>
        <v>0</v>
      </c>
      <c r="H34" s="248"/>
      <c r="I34" s="249">
        <f>ROUND(E34*H34,2)</f>
        <v>0</v>
      </c>
      <c r="J34" s="248"/>
      <c r="K34" s="249">
        <f>ROUND(E34*J34,2)</f>
        <v>0</v>
      </c>
      <c r="L34" s="249">
        <v>21</v>
      </c>
      <c r="M34" s="249">
        <f>G34*(1+L34/100)</f>
        <v>0</v>
      </c>
      <c r="N34" s="247">
        <v>1.5E-3</v>
      </c>
      <c r="O34" s="247">
        <f>ROUND(E34*N34,2)</f>
        <v>0</v>
      </c>
      <c r="P34" s="247">
        <v>0</v>
      </c>
      <c r="Q34" s="247">
        <f>ROUND(E34*P34,2)</f>
        <v>0</v>
      </c>
      <c r="R34" s="249"/>
      <c r="S34" s="249" t="s">
        <v>123</v>
      </c>
      <c r="T34" s="250" t="s">
        <v>124</v>
      </c>
      <c r="U34" s="225">
        <v>0</v>
      </c>
      <c r="V34" s="225">
        <f>ROUND(E34*U34,2)</f>
        <v>0</v>
      </c>
      <c r="W34" s="225"/>
      <c r="X34" s="225" t="s">
        <v>147</v>
      </c>
      <c r="Y34" s="225" t="s">
        <v>126</v>
      </c>
      <c r="Z34" s="214"/>
      <c r="AA34" s="214"/>
      <c r="AB34" s="214"/>
      <c r="AC34" s="214"/>
      <c r="AD34" s="214"/>
      <c r="AE34" s="214"/>
      <c r="AF34" s="214"/>
      <c r="AG34" s="214" t="s">
        <v>148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5">
      <c r="A35" s="244">
        <v>20</v>
      </c>
      <c r="B35" s="245" t="s">
        <v>183</v>
      </c>
      <c r="C35" s="257" t="s">
        <v>184</v>
      </c>
      <c r="D35" s="246" t="s">
        <v>132</v>
      </c>
      <c r="E35" s="247">
        <v>1</v>
      </c>
      <c r="F35" s="248"/>
      <c r="G35" s="249">
        <f>ROUND(E35*F35,2)</f>
        <v>0</v>
      </c>
      <c r="H35" s="248"/>
      <c r="I35" s="249">
        <f>ROUND(E35*H35,2)</f>
        <v>0</v>
      </c>
      <c r="J35" s="248"/>
      <c r="K35" s="249">
        <f>ROUND(E35*J35,2)</f>
        <v>0</v>
      </c>
      <c r="L35" s="249">
        <v>21</v>
      </c>
      <c r="M35" s="249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9"/>
      <c r="S35" s="249" t="s">
        <v>123</v>
      </c>
      <c r="T35" s="250" t="s">
        <v>124</v>
      </c>
      <c r="U35" s="225">
        <v>0</v>
      </c>
      <c r="V35" s="225">
        <f>ROUND(E35*U35,2)</f>
        <v>0</v>
      </c>
      <c r="W35" s="225"/>
      <c r="X35" s="225" t="s">
        <v>147</v>
      </c>
      <c r="Y35" s="225" t="s">
        <v>126</v>
      </c>
      <c r="Z35" s="214"/>
      <c r="AA35" s="214"/>
      <c r="AB35" s="214"/>
      <c r="AC35" s="214"/>
      <c r="AD35" s="214"/>
      <c r="AE35" s="214"/>
      <c r="AF35" s="214"/>
      <c r="AG35" s="214" t="s">
        <v>148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5">
      <c r="A36" s="244">
        <v>21</v>
      </c>
      <c r="B36" s="245" t="s">
        <v>185</v>
      </c>
      <c r="C36" s="257" t="s">
        <v>186</v>
      </c>
      <c r="D36" s="246" t="s">
        <v>187</v>
      </c>
      <c r="E36" s="247">
        <v>2.256E-2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9" t="s">
        <v>188</v>
      </c>
      <c r="S36" s="249" t="s">
        <v>139</v>
      </c>
      <c r="T36" s="250" t="s">
        <v>139</v>
      </c>
      <c r="U36" s="225">
        <v>4.0430000000000001</v>
      </c>
      <c r="V36" s="225">
        <f>ROUND(E36*U36,2)</f>
        <v>0.09</v>
      </c>
      <c r="W36" s="225"/>
      <c r="X36" s="225" t="s">
        <v>162</v>
      </c>
      <c r="Y36" s="225" t="s">
        <v>126</v>
      </c>
      <c r="Z36" s="214"/>
      <c r="AA36" s="214"/>
      <c r="AB36" s="214"/>
      <c r="AC36" s="214"/>
      <c r="AD36" s="214"/>
      <c r="AE36" s="214"/>
      <c r="AF36" s="214"/>
      <c r="AG36" s="214" t="s">
        <v>163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5">
      <c r="A37" s="230" t="s">
        <v>118</v>
      </c>
      <c r="B37" s="231" t="s">
        <v>74</v>
      </c>
      <c r="C37" s="256" t="s">
        <v>75</v>
      </c>
      <c r="D37" s="232"/>
      <c r="E37" s="233"/>
      <c r="F37" s="234"/>
      <c r="G37" s="234">
        <f>SUMIF(AG38:AG42,"&lt;&gt;NOR",G38:G42)</f>
        <v>0</v>
      </c>
      <c r="H37" s="234"/>
      <c r="I37" s="234">
        <f>SUM(I38:I42)</f>
        <v>0</v>
      </c>
      <c r="J37" s="234"/>
      <c r="K37" s="234">
        <f>SUM(K38:K42)</f>
        <v>0</v>
      </c>
      <c r="L37" s="234"/>
      <c r="M37" s="234">
        <f>SUM(M38:M42)</f>
        <v>0</v>
      </c>
      <c r="N37" s="233"/>
      <c r="O37" s="233">
        <f>SUM(O38:O42)</f>
        <v>0.03</v>
      </c>
      <c r="P37" s="233"/>
      <c r="Q37" s="233">
        <f>SUM(Q38:Q42)</f>
        <v>0</v>
      </c>
      <c r="R37" s="234"/>
      <c r="S37" s="234"/>
      <c r="T37" s="235"/>
      <c r="U37" s="229"/>
      <c r="V37" s="229">
        <f>SUM(V38:V42)</f>
        <v>5.42</v>
      </c>
      <c r="W37" s="229"/>
      <c r="X37" s="229"/>
      <c r="Y37" s="229"/>
      <c r="AG37" t="s">
        <v>119</v>
      </c>
    </row>
    <row r="38" spans="1:60" outlineLevel="1" x14ac:dyDescent="0.25">
      <c r="A38" s="244">
        <v>22</v>
      </c>
      <c r="B38" s="245" t="s">
        <v>189</v>
      </c>
      <c r="C38" s="257" t="s">
        <v>190</v>
      </c>
      <c r="D38" s="246" t="s">
        <v>168</v>
      </c>
      <c r="E38" s="247">
        <v>1</v>
      </c>
      <c r="F38" s="248"/>
      <c r="G38" s="249">
        <f>ROUND(E38*F38,2)</f>
        <v>0</v>
      </c>
      <c r="H38" s="248"/>
      <c r="I38" s="249">
        <f>ROUND(E38*H38,2)</f>
        <v>0</v>
      </c>
      <c r="J38" s="248"/>
      <c r="K38" s="249">
        <f>ROUND(E38*J38,2)</f>
        <v>0</v>
      </c>
      <c r="L38" s="249">
        <v>21</v>
      </c>
      <c r="M38" s="249">
        <f>G38*(1+L38/100)</f>
        <v>0</v>
      </c>
      <c r="N38" s="247">
        <v>9.5E-4</v>
      </c>
      <c r="O38" s="247">
        <f>ROUND(E38*N38,2)</f>
        <v>0</v>
      </c>
      <c r="P38" s="247">
        <v>0</v>
      </c>
      <c r="Q38" s="247">
        <f>ROUND(E38*P38,2)</f>
        <v>0</v>
      </c>
      <c r="R38" s="249" t="s">
        <v>188</v>
      </c>
      <c r="S38" s="249" t="s">
        <v>139</v>
      </c>
      <c r="T38" s="250" t="s">
        <v>139</v>
      </c>
      <c r="U38" s="225">
        <v>5.0570000000000004</v>
      </c>
      <c r="V38" s="225">
        <f>ROUND(E38*U38,2)</f>
        <v>5.0599999999999996</v>
      </c>
      <c r="W38" s="225"/>
      <c r="X38" s="225" t="s">
        <v>125</v>
      </c>
      <c r="Y38" s="225" t="s">
        <v>126</v>
      </c>
      <c r="Z38" s="214"/>
      <c r="AA38" s="214"/>
      <c r="AB38" s="214"/>
      <c r="AC38" s="214"/>
      <c r="AD38" s="214"/>
      <c r="AE38" s="214"/>
      <c r="AF38" s="214"/>
      <c r="AG38" s="214" t="s">
        <v>127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0.399999999999999" outlineLevel="1" x14ac:dyDescent="0.25">
      <c r="A39" s="244">
        <v>23</v>
      </c>
      <c r="B39" s="245" t="s">
        <v>191</v>
      </c>
      <c r="C39" s="257" t="s">
        <v>192</v>
      </c>
      <c r="D39" s="246" t="s">
        <v>132</v>
      </c>
      <c r="E39" s="247">
        <v>1</v>
      </c>
      <c r="F39" s="248"/>
      <c r="G39" s="249">
        <f>ROUND(E39*F39,2)</f>
        <v>0</v>
      </c>
      <c r="H39" s="248"/>
      <c r="I39" s="249">
        <f>ROUND(E39*H39,2)</f>
        <v>0</v>
      </c>
      <c r="J39" s="248"/>
      <c r="K39" s="249">
        <f>ROUND(E39*J39,2)</f>
        <v>0</v>
      </c>
      <c r="L39" s="249">
        <v>21</v>
      </c>
      <c r="M39" s="249">
        <f>G39*(1+L39/100)</f>
        <v>0</v>
      </c>
      <c r="N39" s="247">
        <v>3.3000000000000002E-2</v>
      </c>
      <c r="O39" s="247">
        <f>ROUND(E39*N39,2)</f>
        <v>0.03</v>
      </c>
      <c r="P39" s="247">
        <v>0</v>
      </c>
      <c r="Q39" s="247">
        <f>ROUND(E39*P39,2)</f>
        <v>0</v>
      </c>
      <c r="R39" s="249"/>
      <c r="S39" s="249" t="s">
        <v>123</v>
      </c>
      <c r="T39" s="250" t="s">
        <v>124</v>
      </c>
      <c r="U39" s="225">
        <v>0</v>
      </c>
      <c r="V39" s="225">
        <f>ROUND(E39*U39,2)</f>
        <v>0</v>
      </c>
      <c r="W39" s="225"/>
      <c r="X39" s="225" t="s">
        <v>147</v>
      </c>
      <c r="Y39" s="225" t="s">
        <v>126</v>
      </c>
      <c r="Z39" s="214"/>
      <c r="AA39" s="214"/>
      <c r="AB39" s="214"/>
      <c r="AC39" s="214"/>
      <c r="AD39" s="214"/>
      <c r="AE39" s="214"/>
      <c r="AF39" s="214"/>
      <c r="AG39" s="214" t="s">
        <v>148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0.399999999999999" outlineLevel="1" x14ac:dyDescent="0.25">
      <c r="A40" s="244">
        <v>24</v>
      </c>
      <c r="B40" s="245" t="s">
        <v>193</v>
      </c>
      <c r="C40" s="257" t="s">
        <v>194</v>
      </c>
      <c r="D40" s="246" t="s">
        <v>132</v>
      </c>
      <c r="E40" s="247">
        <v>1</v>
      </c>
      <c r="F40" s="248"/>
      <c r="G40" s="249">
        <f>ROUND(E40*F40,2)</f>
        <v>0</v>
      </c>
      <c r="H40" s="248"/>
      <c r="I40" s="249">
        <f>ROUND(E40*H40,2)</f>
        <v>0</v>
      </c>
      <c r="J40" s="248"/>
      <c r="K40" s="249">
        <f>ROUND(E40*J40,2)</f>
        <v>0</v>
      </c>
      <c r="L40" s="249">
        <v>21</v>
      </c>
      <c r="M40" s="249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9"/>
      <c r="S40" s="249" t="s">
        <v>123</v>
      </c>
      <c r="T40" s="250" t="s">
        <v>124</v>
      </c>
      <c r="U40" s="225">
        <v>0</v>
      </c>
      <c r="V40" s="225">
        <f>ROUND(E40*U40,2)</f>
        <v>0</v>
      </c>
      <c r="W40" s="225"/>
      <c r="X40" s="225" t="s">
        <v>147</v>
      </c>
      <c r="Y40" s="225" t="s">
        <v>126</v>
      </c>
      <c r="Z40" s="214"/>
      <c r="AA40" s="214"/>
      <c r="AB40" s="214"/>
      <c r="AC40" s="214"/>
      <c r="AD40" s="214"/>
      <c r="AE40" s="214"/>
      <c r="AF40" s="214"/>
      <c r="AG40" s="214" t="s">
        <v>148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5">
      <c r="A41" s="237">
        <v>25</v>
      </c>
      <c r="B41" s="238" t="s">
        <v>195</v>
      </c>
      <c r="C41" s="258" t="s">
        <v>196</v>
      </c>
      <c r="D41" s="239" t="s">
        <v>187</v>
      </c>
      <c r="E41" s="240">
        <v>3.3950000000000001E-2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21</v>
      </c>
      <c r="M41" s="242">
        <f>G41*(1+L41/100)</f>
        <v>0</v>
      </c>
      <c r="N41" s="240">
        <v>0</v>
      </c>
      <c r="O41" s="240">
        <f>ROUND(E41*N41,2)</f>
        <v>0</v>
      </c>
      <c r="P41" s="240">
        <v>0</v>
      </c>
      <c r="Q41" s="240">
        <f>ROUND(E41*P41,2)</f>
        <v>0</v>
      </c>
      <c r="R41" s="242" t="s">
        <v>188</v>
      </c>
      <c r="S41" s="242" t="s">
        <v>139</v>
      </c>
      <c r="T41" s="243" t="s">
        <v>139</v>
      </c>
      <c r="U41" s="225">
        <v>10.582000000000001</v>
      </c>
      <c r="V41" s="225">
        <f>ROUND(E41*U41,2)</f>
        <v>0.36</v>
      </c>
      <c r="W41" s="225"/>
      <c r="X41" s="225" t="s">
        <v>162</v>
      </c>
      <c r="Y41" s="225" t="s">
        <v>126</v>
      </c>
      <c r="Z41" s="214"/>
      <c r="AA41" s="214"/>
      <c r="AB41" s="214"/>
      <c r="AC41" s="214"/>
      <c r="AD41" s="214"/>
      <c r="AE41" s="214"/>
      <c r="AF41" s="214"/>
      <c r="AG41" s="214" t="s">
        <v>163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5">
      <c r="A42" s="221"/>
      <c r="B42" s="222"/>
      <c r="C42" s="263" t="s">
        <v>197</v>
      </c>
      <c r="D42" s="254"/>
      <c r="E42" s="254"/>
      <c r="F42" s="254"/>
      <c r="G42" s="254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4"/>
      <c r="AA42" s="214"/>
      <c r="AB42" s="214"/>
      <c r="AC42" s="214"/>
      <c r="AD42" s="214"/>
      <c r="AE42" s="214"/>
      <c r="AF42" s="214"/>
      <c r="AG42" s="214" t="s">
        <v>165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x14ac:dyDescent="0.25">
      <c r="A43" s="230" t="s">
        <v>118</v>
      </c>
      <c r="B43" s="231" t="s">
        <v>76</v>
      </c>
      <c r="C43" s="256" t="s">
        <v>77</v>
      </c>
      <c r="D43" s="232"/>
      <c r="E43" s="233"/>
      <c r="F43" s="234"/>
      <c r="G43" s="234">
        <f>SUMIF(AG44:AG53,"&lt;&gt;NOR",G44:G53)</f>
        <v>0</v>
      </c>
      <c r="H43" s="234"/>
      <c r="I43" s="234">
        <f>SUM(I44:I53)</f>
        <v>0</v>
      </c>
      <c r="J43" s="234"/>
      <c r="K43" s="234">
        <f>SUM(K44:K53)</f>
        <v>0</v>
      </c>
      <c r="L43" s="234"/>
      <c r="M43" s="234">
        <f>SUM(M44:M53)</f>
        <v>0</v>
      </c>
      <c r="N43" s="233"/>
      <c r="O43" s="233">
        <f>SUM(O44:O53)</f>
        <v>0</v>
      </c>
      <c r="P43" s="233"/>
      <c r="Q43" s="233">
        <f>SUM(Q44:Q53)</f>
        <v>0</v>
      </c>
      <c r="R43" s="234"/>
      <c r="S43" s="234"/>
      <c r="T43" s="235"/>
      <c r="U43" s="229"/>
      <c r="V43" s="229">
        <f>SUM(V44:V53)</f>
        <v>0</v>
      </c>
      <c r="W43" s="229"/>
      <c r="X43" s="229"/>
      <c r="Y43" s="229"/>
      <c r="AG43" t="s">
        <v>119</v>
      </c>
    </row>
    <row r="44" spans="1:60" outlineLevel="1" x14ac:dyDescent="0.25">
      <c r="A44" s="244">
        <v>26</v>
      </c>
      <c r="B44" s="245" t="s">
        <v>198</v>
      </c>
      <c r="C44" s="257" t="s">
        <v>199</v>
      </c>
      <c r="D44" s="246" t="s">
        <v>200</v>
      </c>
      <c r="E44" s="247">
        <v>1</v>
      </c>
      <c r="F44" s="248"/>
      <c r="G44" s="249">
        <f>ROUND(E44*F44,2)</f>
        <v>0</v>
      </c>
      <c r="H44" s="248"/>
      <c r="I44" s="249">
        <f>ROUND(E44*H44,2)</f>
        <v>0</v>
      </c>
      <c r="J44" s="248"/>
      <c r="K44" s="249">
        <f>ROUND(E44*J44,2)</f>
        <v>0</v>
      </c>
      <c r="L44" s="249">
        <v>21</v>
      </c>
      <c r="M44" s="249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9"/>
      <c r="S44" s="249" t="s">
        <v>123</v>
      </c>
      <c r="T44" s="250" t="s">
        <v>124</v>
      </c>
      <c r="U44" s="225">
        <v>0</v>
      </c>
      <c r="V44" s="225">
        <f>ROUND(E44*U44,2)</f>
        <v>0</v>
      </c>
      <c r="W44" s="225"/>
      <c r="X44" s="225" t="s">
        <v>125</v>
      </c>
      <c r="Y44" s="225" t="s">
        <v>126</v>
      </c>
      <c r="Z44" s="214"/>
      <c r="AA44" s="214"/>
      <c r="AB44" s="214"/>
      <c r="AC44" s="214"/>
      <c r="AD44" s="214"/>
      <c r="AE44" s="214"/>
      <c r="AF44" s="214"/>
      <c r="AG44" s="214" t="s">
        <v>127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5">
      <c r="A45" s="244">
        <v>27</v>
      </c>
      <c r="B45" s="245" t="s">
        <v>201</v>
      </c>
      <c r="C45" s="257" t="s">
        <v>202</v>
      </c>
      <c r="D45" s="246" t="s">
        <v>132</v>
      </c>
      <c r="E45" s="247">
        <v>1</v>
      </c>
      <c r="F45" s="248"/>
      <c r="G45" s="249">
        <f>ROUND(E45*F45,2)</f>
        <v>0</v>
      </c>
      <c r="H45" s="248"/>
      <c r="I45" s="249">
        <f>ROUND(E45*H45,2)</f>
        <v>0</v>
      </c>
      <c r="J45" s="248"/>
      <c r="K45" s="249">
        <f>ROUND(E45*J45,2)</f>
        <v>0</v>
      </c>
      <c r="L45" s="249">
        <v>21</v>
      </c>
      <c r="M45" s="249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9"/>
      <c r="S45" s="249" t="s">
        <v>123</v>
      </c>
      <c r="T45" s="250" t="s">
        <v>124</v>
      </c>
      <c r="U45" s="225">
        <v>0</v>
      </c>
      <c r="V45" s="225">
        <f>ROUND(E45*U45,2)</f>
        <v>0</v>
      </c>
      <c r="W45" s="225"/>
      <c r="X45" s="225" t="s">
        <v>147</v>
      </c>
      <c r="Y45" s="225" t="s">
        <v>126</v>
      </c>
      <c r="Z45" s="214"/>
      <c r="AA45" s="214"/>
      <c r="AB45" s="214"/>
      <c r="AC45" s="214"/>
      <c r="AD45" s="214"/>
      <c r="AE45" s="214"/>
      <c r="AF45" s="214"/>
      <c r="AG45" s="214" t="s">
        <v>148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5">
      <c r="A46" s="244">
        <v>28</v>
      </c>
      <c r="B46" s="245" t="s">
        <v>203</v>
      </c>
      <c r="C46" s="257" t="s">
        <v>204</v>
      </c>
      <c r="D46" s="246" t="s">
        <v>132</v>
      </c>
      <c r="E46" s="247">
        <v>1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9"/>
      <c r="S46" s="249" t="s">
        <v>123</v>
      </c>
      <c r="T46" s="250" t="s">
        <v>124</v>
      </c>
      <c r="U46" s="225">
        <v>0</v>
      </c>
      <c r="V46" s="225">
        <f>ROUND(E46*U46,2)</f>
        <v>0</v>
      </c>
      <c r="W46" s="225"/>
      <c r="X46" s="225" t="s">
        <v>147</v>
      </c>
      <c r="Y46" s="225" t="s">
        <v>126</v>
      </c>
      <c r="Z46" s="214"/>
      <c r="AA46" s="214"/>
      <c r="AB46" s="214"/>
      <c r="AC46" s="214"/>
      <c r="AD46" s="214"/>
      <c r="AE46" s="214"/>
      <c r="AF46" s="214"/>
      <c r="AG46" s="214" t="s">
        <v>148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5">
      <c r="A47" s="244">
        <v>29</v>
      </c>
      <c r="B47" s="245" t="s">
        <v>205</v>
      </c>
      <c r="C47" s="257" t="s">
        <v>206</v>
      </c>
      <c r="D47" s="246" t="s">
        <v>132</v>
      </c>
      <c r="E47" s="247">
        <v>1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47">
        <v>0</v>
      </c>
      <c r="O47" s="247">
        <f>ROUND(E47*N47,2)</f>
        <v>0</v>
      </c>
      <c r="P47" s="247">
        <v>0</v>
      </c>
      <c r="Q47" s="247">
        <f>ROUND(E47*P47,2)</f>
        <v>0</v>
      </c>
      <c r="R47" s="249"/>
      <c r="S47" s="249" t="s">
        <v>123</v>
      </c>
      <c r="T47" s="250" t="s">
        <v>124</v>
      </c>
      <c r="U47" s="225">
        <v>0</v>
      </c>
      <c r="V47" s="225">
        <f>ROUND(E47*U47,2)</f>
        <v>0</v>
      </c>
      <c r="W47" s="225"/>
      <c r="X47" s="225" t="s">
        <v>147</v>
      </c>
      <c r="Y47" s="225" t="s">
        <v>126</v>
      </c>
      <c r="Z47" s="214"/>
      <c r="AA47" s="214"/>
      <c r="AB47" s="214"/>
      <c r="AC47" s="214"/>
      <c r="AD47" s="214"/>
      <c r="AE47" s="214"/>
      <c r="AF47" s="214"/>
      <c r="AG47" s="214" t="s">
        <v>148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5">
      <c r="A48" s="244">
        <v>30</v>
      </c>
      <c r="B48" s="245" t="s">
        <v>207</v>
      </c>
      <c r="C48" s="257" t="s">
        <v>208</v>
      </c>
      <c r="D48" s="246" t="s">
        <v>132</v>
      </c>
      <c r="E48" s="247">
        <v>1</v>
      </c>
      <c r="F48" s="248"/>
      <c r="G48" s="249">
        <f>ROUND(E48*F48,2)</f>
        <v>0</v>
      </c>
      <c r="H48" s="248"/>
      <c r="I48" s="249">
        <f>ROUND(E48*H48,2)</f>
        <v>0</v>
      </c>
      <c r="J48" s="248"/>
      <c r="K48" s="249">
        <f>ROUND(E48*J48,2)</f>
        <v>0</v>
      </c>
      <c r="L48" s="249">
        <v>21</v>
      </c>
      <c r="M48" s="249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9"/>
      <c r="S48" s="249" t="s">
        <v>123</v>
      </c>
      <c r="T48" s="250" t="s">
        <v>124</v>
      </c>
      <c r="U48" s="225">
        <v>0</v>
      </c>
      <c r="V48" s="225">
        <f>ROUND(E48*U48,2)</f>
        <v>0</v>
      </c>
      <c r="W48" s="225"/>
      <c r="X48" s="225" t="s">
        <v>147</v>
      </c>
      <c r="Y48" s="225" t="s">
        <v>126</v>
      </c>
      <c r="Z48" s="214"/>
      <c r="AA48" s="214"/>
      <c r="AB48" s="214"/>
      <c r="AC48" s="214"/>
      <c r="AD48" s="214"/>
      <c r="AE48" s="214"/>
      <c r="AF48" s="214"/>
      <c r="AG48" s="214" t="s">
        <v>148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5">
      <c r="A49" s="244">
        <v>31</v>
      </c>
      <c r="B49" s="245" t="s">
        <v>209</v>
      </c>
      <c r="C49" s="257" t="s">
        <v>210</v>
      </c>
      <c r="D49" s="246" t="s">
        <v>132</v>
      </c>
      <c r="E49" s="247">
        <v>7</v>
      </c>
      <c r="F49" s="248"/>
      <c r="G49" s="249">
        <f>ROUND(E49*F49,2)</f>
        <v>0</v>
      </c>
      <c r="H49" s="248"/>
      <c r="I49" s="249">
        <f>ROUND(E49*H49,2)</f>
        <v>0</v>
      </c>
      <c r="J49" s="248"/>
      <c r="K49" s="249">
        <f>ROUND(E49*J49,2)</f>
        <v>0</v>
      </c>
      <c r="L49" s="249">
        <v>21</v>
      </c>
      <c r="M49" s="249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9"/>
      <c r="S49" s="249" t="s">
        <v>123</v>
      </c>
      <c r="T49" s="250" t="s">
        <v>124</v>
      </c>
      <c r="U49" s="225">
        <v>0</v>
      </c>
      <c r="V49" s="225">
        <f>ROUND(E49*U49,2)</f>
        <v>0</v>
      </c>
      <c r="W49" s="225"/>
      <c r="X49" s="225" t="s">
        <v>147</v>
      </c>
      <c r="Y49" s="225" t="s">
        <v>126</v>
      </c>
      <c r="Z49" s="214"/>
      <c r="AA49" s="214"/>
      <c r="AB49" s="214"/>
      <c r="AC49" s="214"/>
      <c r="AD49" s="214"/>
      <c r="AE49" s="214"/>
      <c r="AF49" s="214"/>
      <c r="AG49" s="214" t="s">
        <v>148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0.399999999999999" outlineLevel="1" x14ac:dyDescent="0.25">
      <c r="A50" s="244">
        <v>32</v>
      </c>
      <c r="B50" s="245" t="s">
        <v>211</v>
      </c>
      <c r="C50" s="257" t="s">
        <v>212</v>
      </c>
      <c r="D50" s="246" t="s">
        <v>132</v>
      </c>
      <c r="E50" s="247">
        <v>1</v>
      </c>
      <c r="F50" s="248"/>
      <c r="G50" s="249">
        <f>ROUND(E50*F50,2)</f>
        <v>0</v>
      </c>
      <c r="H50" s="248"/>
      <c r="I50" s="249">
        <f>ROUND(E50*H50,2)</f>
        <v>0</v>
      </c>
      <c r="J50" s="248"/>
      <c r="K50" s="249">
        <f>ROUND(E50*J50,2)</f>
        <v>0</v>
      </c>
      <c r="L50" s="249">
        <v>21</v>
      </c>
      <c r="M50" s="249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9"/>
      <c r="S50" s="249" t="s">
        <v>123</v>
      </c>
      <c r="T50" s="250" t="s">
        <v>124</v>
      </c>
      <c r="U50" s="225">
        <v>0</v>
      </c>
      <c r="V50" s="225">
        <f>ROUND(E50*U50,2)</f>
        <v>0</v>
      </c>
      <c r="W50" s="225"/>
      <c r="X50" s="225" t="s">
        <v>147</v>
      </c>
      <c r="Y50" s="225" t="s">
        <v>126</v>
      </c>
      <c r="Z50" s="214"/>
      <c r="AA50" s="214"/>
      <c r="AB50" s="214"/>
      <c r="AC50" s="214"/>
      <c r="AD50" s="214"/>
      <c r="AE50" s="214"/>
      <c r="AF50" s="214"/>
      <c r="AG50" s="214" t="s">
        <v>148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0.399999999999999" outlineLevel="1" x14ac:dyDescent="0.25">
      <c r="A51" s="237">
        <v>33</v>
      </c>
      <c r="B51" s="238" t="s">
        <v>213</v>
      </c>
      <c r="C51" s="258" t="s">
        <v>214</v>
      </c>
      <c r="D51" s="239" t="s">
        <v>215</v>
      </c>
      <c r="E51" s="240">
        <v>1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21</v>
      </c>
      <c r="M51" s="242">
        <f>G51*(1+L51/100)</f>
        <v>0</v>
      </c>
      <c r="N51" s="240">
        <v>0</v>
      </c>
      <c r="O51" s="240">
        <f>ROUND(E51*N51,2)</f>
        <v>0</v>
      </c>
      <c r="P51" s="240">
        <v>0</v>
      </c>
      <c r="Q51" s="240">
        <f>ROUND(E51*P51,2)</f>
        <v>0</v>
      </c>
      <c r="R51" s="242"/>
      <c r="S51" s="242" t="s">
        <v>123</v>
      </c>
      <c r="T51" s="243" t="s">
        <v>124</v>
      </c>
      <c r="U51" s="225">
        <v>0</v>
      </c>
      <c r="V51" s="225">
        <f>ROUND(E51*U51,2)</f>
        <v>0</v>
      </c>
      <c r="W51" s="225"/>
      <c r="X51" s="225" t="s">
        <v>147</v>
      </c>
      <c r="Y51" s="225" t="s">
        <v>126</v>
      </c>
      <c r="Z51" s="214"/>
      <c r="AA51" s="214"/>
      <c r="AB51" s="214"/>
      <c r="AC51" s="214"/>
      <c r="AD51" s="214"/>
      <c r="AE51" s="214"/>
      <c r="AF51" s="214"/>
      <c r="AG51" s="214" t="s">
        <v>148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5">
      <c r="A52" s="221">
        <v>34</v>
      </c>
      <c r="B52" s="222" t="s">
        <v>216</v>
      </c>
      <c r="C52" s="260" t="s">
        <v>217</v>
      </c>
      <c r="D52" s="223" t="s">
        <v>0</v>
      </c>
      <c r="E52" s="251"/>
      <c r="F52" s="226"/>
      <c r="G52" s="225">
        <f>ROUND(E52*F52,2)</f>
        <v>0</v>
      </c>
      <c r="H52" s="226"/>
      <c r="I52" s="225">
        <f>ROUND(E52*H52,2)</f>
        <v>0</v>
      </c>
      <c r="J52" s="226"/>
      <c r="K52" s="225">
        <f>ROUND(E52*J52,2)</f>
        <v>0</v>
      </c>
      <c r="L52" s="225">
        <v>21</v>
      </c>
      <c r="M52" s="225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5" t="s">
        <v>188</v>
      </c>
      <c r="S52" s="225" t="s">
        <v>139</v>
      </c>
      <c r="T52" s="225" t="s">
        <v>139</v>
      </c>
      <c r="U52" s="225">
        <v>0</v>
      </c>
      <c r="V52" s="225">
        <f>ROUND(E52*U52,2)</f>
        <v>0</v>
      </c>
      <c r="W52" s="225"/>
      <c r="X52" s="225" t="s">
        <v>162</v>
      </c>
      <c r="Y52" s="225" t="s">
        <v>126</v>
      </c>
      <c r="Z52" s="214"/>
      <c r="AA52" s="214"/>
      <c r="AB52" s="214"/>
      <c r="AC52" s="214"/>
      <c r="AD52" s="214"/>
      <c r="AE52" s="214"/>
      <c r="AF52" s="214"/>
      <c r="AG52" s="214" t="s">
        <v>163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5">
      <c r="A53" s="221"/>
      <c r="B53" s="222"/>
      <c r="C53" s="261" t="s">
        <v>197</v>
      </c>
      <c r="D53" s="252"/>
      <c r="E53" s="252"/>
      <c r="F53" s="252"/>
      <c r="G53" s="252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4"/>
      <c r="AA53" s="214"/>
      <c r="AB53" s="214"/>
      <c r="AC53" s="214"/>
      <c r="AD53" s="214"/>
      <c r="AE53" s="214"/>
      <c r="AF53" s="214"/>
      <c r="AG53" s="214" t="s">
        <v>165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x14ac:dyDescent="0.25">
      <c r="A54" s="230" t="s">
        <v>118</v>
      </c>
      <c r="B54" s="231" t="s">
        <v>78</v>
      </c>
      <c r="C54" s="256" t="s">
        <v>79</v>
      </c>
      <c r="D54" s="232"/>
      <c r="E54" s="233"/>
      <c r="F54" s="234"/>
      <c r="G54" s="234">
        <f>SUMIF(AG55:AG61,"&lt;&gt;NOR",G55:G61)</f>
        <v>0</v>
      </c>
      <c r="H54" s="234"/>
      <c r="I54" s="234">
        <f>SUM(I55:I61)</f>
        <v>0</v>
      </c>
      <c r="J54" s="234"/>
      <c r="K54" s="234">
        <f>SUM(K55:K61)</f>
        <v>0</v>
      </c>
      <c r="L54" s="234"/>
      <c r="M54" s="234">
        <f>SUM(M55:M61)</f>
        <v>0</v>
      </c>
      <c r="N54" s="233"/>
      <c r="O54" s="233">
        <f>SUM(O55:O61)</f>
        <v>0.17</v>
      </c>
      <c r="P54" s="233"/>
      <c r="Q54" s="233">
        <f>SUM(Q55:Q61)</f>
        <v>0</v>
      </c>
      <c r="R54" s="234"/>
      <c r="S54" s="234"/>
      <c r="T54" s="235"/>
      <c r="U54" s="229"/>
      <c r="V54" s="229">
        <f>SUM(V55:V61)</f>
        <v>5.0699999999999994</v>
      </c>
      <c r="W54" s="229"/>
      <c r="X54" s="229"/>
      <c r="Y54" s="229"/>
      <c r="AG54" t="s">
        <v>119</v>
      </c>
    </row>
    <row r="55" spans="1:60" outlineLevel="1" x14ac:dyDescent="0.25">
      <c r="A55" s="244">
        <v>35</v>
      </c>
      <c r="B55" s="245" t="s">
        <v>218</v>
      </c>
      <c r="C55" s="257" t="s">
        <v>219</v>
      </c>
      <c r="D55" s="246" t="s">
        <v>168</v>
      </c>
      <c r="E55" s="247">
        <v>1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47">
        <v>5.1900000000000002E-3</v>
      </c>
      <c r="O55" s="247">
        <f>ROUND(E55*N55,2)</f>
        <v>0.01</v>
      </c>
      <c r="P55" s="247">
        <v>0</v>
      </c>
      <c r="Q55" s="247">
        <f>ROUND(E55*P55,2)</f>
        <v>0</v>
      </c>
      <c r="R55" s="249" t="s">
        <v>188</v>
      </c>
      <c r="S55" s="249" t="s">
        <v>139</v>
      </c>
      <c r="T55" s="250" t="s">
        <v>139</v>
      </c>
      <c r="U55" s="225">
        <v>4.1369999999999996</v>
      </c>
      <c r="V55" s="225">
        <f>ROUND(E55*U55,2)</f>
        <v>4.1399999999999997</v>
      </c>
      <c r="W55" s="225"/>
      <c r="X55" s="225" t="s">
        <v>125</v>
      </c>
      <c r="Y55" s="225" t="s">
        <v>126</v>
      </c>
      <c r="Z55" s="214"/>
      <c r="AA55" s="214"/>
      <c r="AB55" s="214"/>
      <c r="AC55" s="214"/>
      <c r="AD55" s="214"/>
      <c r="AE55" s="214"/>
      <c r="AF55" s="214"/>
      <c r="AG55" s="214" t="s">
        <v>127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5">
      <c r="A56" s="244">
        <v>36</v>
      </c>
      <c r="B56" s="245" t="s">
        <v>220</v>
      </c>
      <c r="C56" s="257" t="s">
        <v>221</v>
      </c>
      <c r="D56" s="246" t="s">
        <v>168</v>
      </c>
      <c r="E56" s="247">
        <v>1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7">
        <v>5.2999999999999998E-4</v>
      </c>
      <c r="O56" s="247">
        <f>ROUND(E56*N56,2)</f>
        <v>0</v>
      </c>
      <c r="P56" s="247">
        <v>0</v>
      </c>
      <c r="Q56" s="247">
        <f>ROUND(E56*P56,2)</f>
        <v>0</v>
      </c>
      <c r="R56" s="249" t="s">
        <v>188</v>
      </c>
      <c r="S56" s="249" t="s">
        <v>139</v>
      </c>
      <c r="T56" s="250" t="s">
        <v>139</v>
      </c>
      <c r="U56" s="225">
        <v>0.25</v>
      </c>
      <c r="V56" s="225">
        <f>ROUND(E56*U56,2)</f>
        <v>0.25</v>
      </c>
      <c r="W56" s="225"/>
      <c r="X56" s="225" t="s">
        <v>125</v>
      </c>
      <c r="Y56" s="225" t="s">
        <v>126</v>
      </c>
      <c r="Z56" s="214"/>
      <c r="AA56" s="214"/>
      <c r="AB56" s="214"/>
      <c r="AC56" s="214"/>
      <c r="AD56" s="214"/>
      <c r="AE56" s="214"/>
      <c r="AF56" s="214"/>
      <c r="AG56" s="214" t="s">
        <v>127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0.399999999999999" outlineLevel="1" x14ac:dyDescent="0.25">
      <c r="A57" s="244">
        <v>37</v>
      </c>
      <c r="B57" s="245" t="s">
        <v>222</v>
      </c>
      <c r="C57" s="257" t="s">
        <v>223</v>
      </c>
      <c r="D57" s="246" t="s">
        <v>132</v>
      </c>
      <c r="E57" s="247">
        <v>1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7">
        <v>0.157</v>
      </c>
      <c r="O57" s="247">
        <f>ROUND(E57*N57,2)</f>
        <v>0.16</v>
      </c>
      <c r="P57" s="247">
        <v>0</v>
      </c>
      <c r="Q57" s="247">
        <f>ROUND(E57*P57,2)</f>
        <v>0</v>
      </c>
      <c r="R57" s="249"/>
      <c r="S57" s="249" t="s">
        <v>123</v>
      </c>
      <c r="T57" s="250" t="s">
        <v>124</v>
      </c>
      <c r="U57" s="225">
        <v>0</v>
      </c>
      <c r="V57" s="225">
        <f>ROUND(E57*U57,2)</f>
        <v>0</v>
      </c>
      <c r="W57" s="225"/>
      <c r="X57" s="225" t="s">
        <v>147</v>
      </c>
      <c r="Y57" s="225" t="s">
        <v>126</v>
      </c>
      <c r="Z57" s="214"/>
      <c r="AA57" s="214"/>
      <c r="AB57" s="214"/>
      <c r="AC57" s="214"/>
      <c r="AD57" s="214"/>
      <c r="AE57" s="214"/>
      <c r="AF57" s="214"/>
      <c r="AG57" s="214" t="s">
        <v>148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5">
      <c r="A58" s="244">
        <v>38</v>
      </c>
      <c r="B58" s="245" t="s">
        <v>224</v>
      </c>
      <c r="C58" s="257" t="s">
        <v>225</v>
      </c>
      <c r="D58" s="246" t="s">
        <v>132</v>
      </c>
      <c r="E58" s="247">
        <v>1</v>
      </c>
      <c r="F58" s="248"/>
      <c r="G58" s="249">
        <f>ROUND(E58*F58,2)</f>
        <v>0</v>
      </c>
      <c r="H58" s="248"/>
      <c r="I58" s="249">
        <f>ROUND(E58*H58,2)</f>
        <v>0</v>
      </c>
      <c r="J58" s="248"/>
      <c r="K58" s="249">
        <f>ROUND(E58*J58,2)</f>
        <v>0</v>
      </c>
      <c r="L58" s="249">
        <v>21</v>
      </c>
      <c r="M58" s="249">
        <f>G58*(1+L58/100)</f>
        <v>0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9"/>
      <c r="S58" s="249" t="s">
        <v>123</v>
      </c>
      <c r="T58" s="250" t="s">
        <v>124</v>
      </c>
      <c r="U58" s="225">
        <v>0</v>
      </c>
      <c r="V58" s="225">
        <f>ROUND(E58*U58,2)</f>
        <v>0</v>
      </c>
      <c r="W58" s="225"/>
      <c r="X58" s="225" t="s">
        <v>147</v>
      </c>
      <c r="Y58" s="225" t="s">
        <v>126</v>
      </c>
      <c r="Z58" s="214"/>
      <c r="AA58" s="214"/>
      <c r="AB58" s="214"/>
      <c r="AC58" s="214"/>
      <c r="AD58" s="214"/>
      <c r="AE58" s="214"/>
      <c r="AF58" s="214"/>
      <c r="AG58" s="214" t="s">
        <v>148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0.399999999999999" outlineLevel="1" x14ac:dyDescent="0.25">
      <c r="A59" s="244">
        <v>39</v>
      </c>
      <c r="B59" s="245" t="s">
        <v>226</v>
      </c>
      <c r="C59" s="257" t="s">
        <v>227</v>
      </c>
      <c r="D59" s="246" t="s">
        <v>132</v>
      </c>
      <c r="E59" s="247">
        <v>1</v>
      </c>
      <c r="F59" s="248"/>
      <c r="G59" s="249">
        <f>ROUND(E59*F59,2)</f>
        <v>0</v>
      </c>
      <c r="H59" s="248"/>
      <c r="I59" s="249">
        <f>ROUND(E59*H59,2)</f>
        <v>0</v>
      </c>
      <c r="J59" s="248"/>
      <c r="K59" s="249">
        <f>ROUND(E59*J59,2)</f>
        <v>0</v>
      </c>
      <c r="L59" s="249">
        <v>21</v>
      </c>
      <c r="M59" s="249">
        <f>G59*(1+L59/100)</f>
        <v>0</v>
      </c>
      <c r="N59" s="247">
        <v>4.3499999999999997E-3</v>
      </c>
      <c r="O59" s="247">
        <f>ROUND(E59*N59,2)</f>
        <v>0</v>
      </c>
      <c r="P59" s="247">
        <v>0</v>
      </c>
      <c r="Q59" s="247">
        <f>ROUND(E59*P59,2)</f>
        <v>0</v>
      </c>
      <c r="R59" s="249" t="s">
        <v>146</v>
      </c>
      <c r="S59" s="249" t="s">
        <v>139</v>
      </c>
      <c r="T59" s="250" t="s">
        <v>139</v>
      </c>
      <c r="U59" s="225">
        <v>0</v>
      </c>
      <c r="V59" s="225">
        <f>ROUND(E59*U59,2)</f>
        <v>0</v>
      </c>
      <c r="W59" s="225"/>
      <c r="X59" s="225" t="s">
        <v>147</v>
      </c>
      <c r="Y59" s="225" t="s">
        <v>126</v>
      </c>
      <c r="Z59" s="214"/>
      <c r="AA59" s="214"/>
      <c r="AB59" s="214"/>
      <c r="AC59" s="214"/>
      <c r="AD59" s="214"/>
      <c r="AE59" s="214"/>
      <c r="AF59" s="214"/>
      <c r="AG59" s="214" t="s">
        <v>148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5">
      <c r="A60" s="244">
        <v>40</v>
      </c>
      <c r="B60" s="245" t="s">
        <v>228</v>
      </c>
      <c r="C60" s="257" t="s">
        <v>229</v>
      </c>
      <c r="D60" s="246" t="s">
        <v>132</v>
      </c>
      <c r="E60" s="247">
        <v>1</v>
      </c>
      <c r="F60" s="248"/>
      <c r="G60" s="249">
        <f>ROUND(E60*F60,2)</f>
        <v>0</v>
      </c>
      <c r="H60" s="248"/>
      <c r="I60" s="249">
        <f>ROUND(E60*H60,2)</f>
        <v>0</v>
      </c>
      <c r="J60" s="248"/>
      <c r="K60" s="249">
        <f>ROUND(E60*J60,2)</f>
        <v>0</v>
      </c>
      <c r="L60" s="249">
        <v>21</v>
      </c>
      <c r="M60" s="249">
        <f>G60*(1+L60/100)</f>
        <v>0</v>
      </c>
      <c r="N60" s="247">
        <v>5.0000000000000001E-4</v>
      </c>
      <c r="O60" s="247">
        <f>ROUND(E60*N60,2)</f>
        <v>0</v>
      </c>
      <c r="P60" s="247">
        <v>0</v>
      </c>
      <c r="Q60" s="247">
        <f>ROUND(E60*P60,2)</f>
        <v>0</v>
      </c>
      <c r="R60" s="249" t="s">
        <v>146</v>
      </c>
      <c r="S60" s="249" t="s">
        <v>139</v>
      </c>
      <c r="T60" s="250" t="s">
        <v>139</v>
      </c>
      <c r="U60" s="225">
        <v>0</v>
      </c>
      <c r="V60" s="225">
        <f>ROUND(E60*U60,2)</f>
        <v>0</v>
      </c>
      <c r="W60" s="225"/>
      <c r="X60" s="225" t="s">
        <v>147</v>
      </c>
      <c r="Y60" s="225" t="s">
        <v>126</v>
      </c>
      <c r="Z60" s="214"/>
      <c r="AA60" s="214"/>
      <c r="AB60" s="214"/>
      <c r="AC60" s="214"/>
      <c r="AD60" s="214"/>
      <c r="AE60" s="214"/>
      <c r="AF60" s="214"/>
      <c r="AG60" s="214" t="s">
        <v>148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5">
      <c r="A61" s="244">
        <v>41</v>
      </c>
      <c r="B61" s="245" t="s">
        <v>185</v>
      </c>
      <c r="C61" s="257" t="s">
        <v>186</v>
      </c>
      <c r="D61" s="246" t="s">
        <v>187</v>
      </c>
      <c r="E61" s="247">
        <v>0.16757</v>
      </c>
      <c r="F61" s="248"/>
      <c r="G61" s="249">
        <f>ROUND(E61*F61,2)</f>
        <v>0</v>
      </c>
      <c r="H61" s="248"/>
      <c r="I61" s="249">
        <f>ROUND(E61*H61,2)</f>
        <v>0</v>
      </c>
      <c r="J61" s="248"/>
      <c r="K61" s="249">
        <f>ROUND(E61*J61,2)</f>
        <v>0</v>
      </c>
      <c r="L61" s="249">
        <v>21</v>
      </c>
      <c r="M61" s="249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9" t="s">
        <v>188</v>
      </c>
      <c r="S61" s="249" t="s">
        <v>139</v>
      </c>
      <c r="T61" s="250" t="s">
        <v>139</v>
      </c>
      <c r="U61" s="225">
        <v>4.0430000000000001</v>
      </c>
      <c r="V61" s="225">
        <f>ROUND(E61*U61,2)</f>
        <v>0.68</v>
      </c>
      <c r="W61" s="225"/>
      <c r="X61" s="225" t="s">
        <v>162</v>
      </c>
      <c r="Y61" s="225" t="s">
        <v>126</v>
      </c>
      <c r="Z61" s="214"/>
      <c r="AA61" s="214"/>
      <c r="AB61" s="214"/>
      <c r="AC61" s="214"/>
      <c r="AD61" s="214"/>
      <c r="AE61" s="214"/>
      <c r="AF61" s="214"/>
      <c r="AG61" s="214" t="s">
        <v>163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x14ac:dyDescent="0.25">
      <c r="A62" s="230" t="s">
        <v>118</v>
      </c>
      <c r="B62" s="231" t="s">
        <v>80</v>
      </c>
      <c r="C62" s="256" t="s">
        <v>81</v>
      </c>
      <c r="D62" s="232"/>
      <c r="E62" s="233"/>
      <c r="F62" s="234"/>
      <c r="G62" s="234">
        <f>SUMIF(AG63:AG82,"&lt;&gt;NOR",G63:G82)</f>
        <v>0</v>
      </c>
      <c r="H62" s="234"/>
      <c r="I62" s="234">
        <f>SUM(I63:I82)</f>
        <v>0</v>
      </c>
      <c r="J62" s="234"/>
      <c r="K62" s="234">
        <f>SUM(K63:K82)</f>
        <v>0</v>
      </c>
      <c r="L62" s="234"/>
      <c r="M62" s="234">
        <f>SUM(M63:M82)</f>
        <v>0</v>
      </c>
      <c r="N62" s="233"/>
      <c r="O62" s="233">
        <f>SUM(O63:O82)</f>
        <v>0.25</v>
      </c>
      <c r="P62" s="233"/>
      <c r="Q62" s="233">
        <f>SUM(Q63:Q82)</f>
        <v>0</v>
      </c>
      <c r="R62" s="234"/>
      <c r="S62" s="234"/>
      <c r="T62" s="235"/>
      <c r="U62" s="229"/>
      <c r="V62" s="229">
        <f>SUM(V63:V82)</f>
        <v>113.49999999999999</v>
      </c>
      <c r="W62" s="229"/>
      <c r="X62" s="229"/>
      <c r="Y62" s="229"/>
      <c r="AG62" t="s">
        <v>119</v>
      </c>
    </row>
    <row r="63" spans="1:60" ht="20.399999999999999" outlineLevel="1" x14ac:dyDescent="0.25">
      <c r="A63" s="237">
        <v>42</v>
      </c>
      <c r="B63" s="238" t="s">
        <v>230</v>
      </c>
      <c r="C63" s="258" t="s">
        <v>231</v>
      </c>
      <c r="D63" s="239" t="s">
        <v>137</v>
      </c>
      <c r="E63" s="240">
        <v>260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21</v>
      </c>
      <c r="M63" s="242">
        <f>G63*(1+L63/100)</f>
        <v>0</v>
      </c>
      <c r="N63" s="240">
        <v>7.6000000000000004E-4</v>
      </c>
      <c r="O63" s="240">
        <f>ROUND(E63*N63,2)</f>
        <v>0.2</v>
      </c>
      <c r="P63" s="240">
        <v>0</v>
      </c>
      <c r="Q63" s="240">
        <f>ROUND(E63*P63,2)</f>
        <v>0</v>
      </c>
      <c r="R63" s="242" t="s">
        <v>188</v>
      </c>
      <c r="S63" s="242" t="s">
        <v>139</v>
      </c>
      <c r="T63" s="243" t="s">
        <v>139</v>
      </c>
      <c r="U63" s="225">
        <v>0.29737999999999998</v>
      </c>
      <c r="V63" s="225">
        <f>ROUND(E63*U63,2)</f>
        <v>77.319999999999993</v>
      </c>
      <c r="W63" s="225"/>
      <c r="X63" s="225" t="s">
        <v>125</v>
      </c>
      <c r="Y63" s="225" t="s">
        <v>126</v>
      </c>
      <c r="Z63" s="214"/>
      <c r="AA63" s="214"/>
      <c r="AB63" s="214"/>
      <c r="AC63" s="214"/>
      <c r="AD63" s="214"/>
      <c r="AE63" s="214"/>
      <c r="AF63" s="214"/>
      <c r="AG63" s="214" t="s">
        <v>127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5">
      <c r="A64" s="221"/>
      <c r="B64" s="222"/>
      <c r="C64" s="263" t="s">
        <v>232</v>
      </c>
      <c r="D64" s="254"/>
      <c r="E64" s="254"/>
      <c r="F64" s="254"/>
      <c r="G64" s="254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4"/>
      <c r="AA64" s="214"/>
      <c r="AB64" s="214"/>
      <c r="AC64" s="214"/>
      <c r="AD64" s="214"/>
      <c r="AE64" s="214"/>
      <c r="AF64" s="214"/>
      <c r="AG64" s="214" t="s">
        <v>165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5">
      <c r="A65" s="221"/>
      <c r="B65" s="222"/>
      <c r="C65" s="264" t="s">
        <v>233</v>
      </c>
      <c r="D65" s="255"/>
      <c r="E65" s="255"/>
      <c r="F65" s="255"/>
      <c r="G65" s="25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4"/>
      <c r="AA65" s="214"/>
      <c r="AB65" s="214"/>
      <c r="AC65" s="214"/>
      <c r="AD65" s="214"/>
      <c r="AE65" s="214"/>
      <c r="AF65" s="214"/>
      <c r="AG65" s="214" t="s">
        <v>170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0.399999999999999" outlineLevel="1" x14ac:dyDescent="0.25">
      <c r="A66" s="237">
        <v>43</v>
      </c>
      <c r="B66" s="238" t="s">
        <v>234</v>
      </c>
      <c r="C66" s="258" t="s">
        <v>235</v>
      </c>
      <c r="D66" s="239" t="s">
        <v>137</v>
      </c>
      <c r="E66" s="240">
        <v>21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21</v>
      </c>
      <c r="M66" s="242">
        <f>G66*(1+L66/100)</f>
        <v>0</v>
      </c>
      <c r="N66" s="240">
        <v>8.8000000000000003E-4</v>
      </c>
      <c r="O66" s="240">
        <f>ROUND(E66*N66,2)</f>
        <v>0.02</v>
      </c>
      <c r="P66" s="240">
        <v>0</v>
      </c>
      <c r="Q66" s="240">
        <f>ROUND(E66*P66,2)</f>
        <v>0</v>
      </c>
      <c r="R66" s="242" t="s">
        <v>188</v>
      </c>
      <c r="S66" s="242" t="s">
        <v>139</v>
      </c>
      <c r="T66" s="243" t="s">
        <v>139</v>
      </c>
      <c r="U66" s="225">
        <v>0.30737999999999999</v>
      </c>
      <c r="V66" s="225">
        <f>ROUND(E66*U66,2)</f>
        <v>6.45</v>
      </c>
      <c r="W66" s="225"/>
      <c r="X66" s="225" t="s">
        <v>125</v>
      </c>
      <c r="Y66" s="225" t="s">
        <v>126</v>
      </c>
      <c r="Z66" s="214"/>
      <c r="AA66" s="214"/>
      <c r="AB66" s="214"/>
      <c r="AC66" s="214"/>
      <c r="AD66" s="214"/>
      <c r="AE66" s="214"/>
      <c r="AF66" s="214"/>
      <c r="AG66" s="214" t="s">
        <v>127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5">
      <c r="A67" s="221"/>
      <c r="B67" s="222"/>
      <c r="C67" s="263" t="s">
        <v>232</v>
      </c>
      <c r="D67" s="254"/>
      <c r="E67" s="254"/>
      <c r="F67" s="254"/>
      <c r="G67" s="254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4"/>
      <c r="AA67" s="214"/>
      <c r="AB67" s="214"/>
      <c r="AC67" s="214"/>
      <c r="AD67" s="214"/>
      <c r="AE67" s="214"/>
      <c r="AF67" s="214"/>
      <c r="AG67" s="214" t="s">
        <v>165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5">
      <c r="A68" s="221"/>
      <c r="B68" s="222"/>
      <c r="C68" s="264" t="s">
        <v>233</v>
      </c>
      <c r="D68" s="255"/>
      <c r="E68" s="255"/>
      <c r="F68" s="255"/>
      <c r="G68" s="25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4"/>
      <c r="AA68" s="214"/>
      <c r="AB68" s="214"/>
      <c r="AC68" s="214"/>
      <c r="AD68" s="214"/>
      <c r="AE68" s="214"/>
      <c r="AF68" s="214"/>
      <c r="AG68" s="214" t="s">
        <v>170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0.399999999999999" outlineLevel="1" x14ac:dyDescent="0.25">
      <c r="A69" s="237">
        <v>44</v>
      </c>
      <c r="B69" s="238" t="s">
        <v>236</v>
      </c>
      <c r="C69" s="258" t="s">
        <v>237</v>
      </c>
      <c r="D69" s="239" t="s">
        <v>137</v>
      </c>
      <c r="E69" s="240">
        <v>14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21</v>
      </c>
      <c r="M69" s="242">
        <f>G69*(1+L69/100)</f>
        <v>0</v>
      </c>
      <c r="N69" s="240">
        <v>1.01E-3</v>
      </c>
      <c r="O69" s="240">
        <f>ROUND(E69*N69,2)</f>
        <v>0.01</v>
      </c>
      <c r="P69" s="240">
        <v>0</v>
      </c>
      <c r="Q69" s="240">
        <f>ROUND(E69*P69,2)</f>
        <v>0</v>
      </c>
      <c r="R69" s="242" t="s">
        <v>188</v>
      </c>
      <c r="S69" s="242" t="s">
        <v>139</v>
      </c>
      <c r="T69" s="243" t="s">
        <v>139</v>
      </c>
      <c r="U69" s="225">
        <v>0.31738</v>
      </c>
      <c r="V69" s="225">
        <f>ROUND(E69*U69,2)</f>
        <v>4.4400000000000004</v>
      </c>
      <c r="W69" s="225"/>
      <c r="X69" s="225" t="s">
        <v>125</v>
      </c>
      <c r="Y69" s="225" t="s">
        <v>126</v>
      </c>
      <c r="Z69" s="214"/>
      <c r="AA69" s="214"/>
      <c r="AB69" s="214"/>
      <c r="AC69" s="214"/>
      <c r="AD69" s="214"/>
      <c r="AE69" s="214"/>
      <c r="AF69" s="214"/>
      <c r="AG69" s="214" t="s">
        <v>127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2" x14ac:dyDescent="0.25">
      <c r="A70" s="221"/>
      <c r="B70" s="222"/>
      <c r="C70" s="263" t="s">
        <v>232</v>
      </c>
      <c r="D70" s="254"/>
      <c r="E70" s="254"/>
      <c r="F70" s="254"/>
      <c r="G70" s="254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4"/>
      <c r="AA70" s="214"/>
      <c r="AB70" s="214"/>
      <c r="AC70" s="214"/>
      <c r="AD70" s="214"/>
      <c r="AE70" s="214"/>
      <c r="AF70" s="214"/>
      <c r="AG70" s="214" t="s">
        <v>165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5">
      <c r="A71" s="221"/>
      <c r="B71" s="222"/>
      <c r="C71" s="264" t="s">
        <v>233</v>
      </c>
      <c r="D71" s="255"/>
      <c r="E71" s="255"/>
      <c r="F71" s="255"/>
      <c r="G71" s="25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4"/>
      <c r="AA71" s="214"/>
      <c r="AB71" s="214"/>
      <c r="AC71" s="214"/>
      <c r="AD71" s="214"/>
      <c r="AE71" s="214"/>
      <c r="AF71" s="214"/>
      <c r="AG71" s="214" t="s">
        <v>170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0.399999999999999" outlineLevel="1" x14ac:dyDescent="0.25">
      <c r="A72" s="237">
        <v>45</v>
      </c>
      <c r="B72" s="238" t="s">
        <v>238</v>
      </c>
      <c r="C72" s="258" t="s">
        <v>239</v>
      </c>
      <c r="D72" s="239" t="s">
        <v>137</v>
      </c>
      <c r="E72" s="240">
        <v>14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21</v>
      </c>
      <c r="M72" s="242">
        <f>G72*(1+L72/100)</f>
        <v>0</v>
      </c>
      <c r="N72" s="240">
        <v>1.6000000000000001E-3</v>
      </c>
      <c r="O72" s="240">
        <f>ROUND(E72*N72,2)</f>
        <v>0.02</v>
      </c>
      <c r="P72" s="240">
        <v>0</v>
      </c>
      <c r="Q72" s="240">
        <f>ROUND(E72*P72,2)</f>
        <v>0</v>
      </c>
      <c r="R72" s="242" t="s">
        <v>188</v>
      </c>
      <c r="S72" s="242" t="s">
        <v>139</v>
      </c>
      <c r="T72" s="243" t="s">
        <v>139</v>
      </c>
      <c r="U72" s="225">
        <v>0.33332000000000001</v>
      </c>
      <c r="V72" s="225">
        <f>ROUND(E72*U72,2)</f>
        <v>4.67</v>
      </c>
      <c r="W72" s="225"/>
      <c r="X72" s="225" t="s">
        <v>125</v>
      </c>
      <c r="Y72" s="225" t="s">
        <v>126</v>
      </c>
      <c r="Z72" s="214"/>
      <c r="AA72" s="214"/>
      <c r="AB72" s="214"/>
      <c r="AC72" s="214"/>
      <c r="AD72" s="214"/>
      <c r="AE72" s="214"/>
      <c r="AF72" s="214"/>
      <c r="AG72" s="214" t="s">
        <v>127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5">
      <c r="A73" s="221"/>
      <c r="B73" s="222"/>
      <c r="C73" s="263" t="s">
        <v>232</v>
      </c>
      <c r="D73" s="254"/>
      <c r="E73" s="254"/>
      <c r="F73" s="254"/>
      <c r="G73" s="254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4"/>
      <c r="AA73" s="214"/>
      <c r="AB73" s="214"/>
      <c r="AC73" s="214"/>
      <c r="AD73" s="214"/>
      <c r="AE73" s="214"/>
      <c r="AF73" s="214"/>
      <c r="AG73" s="214" t="s">
        <v>165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2" x14ac:dyDescent="0.25">
      <c r="A74" s="221"/>
      <c r="B74" s="222"/>
      <c r="C74" s="264" t="s">
        <v>233</v>
      </c>
      <c r="D74" s="255"/>
      <c r="E74" s="255"/>
      <c r="F74" s="255"/>
      <c r="G74" s="25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4"/>
      <c r="AA74" s="214"/>
      <c r="AB74" s="214"/>
      <c r="AC74" s="214"/>
      <c r="AD74" s="214"/>
      <c r="AE74" s="214"/>
      <c r="AF74" s="214"/>
      <c r="AG74" s="214" t="s">
        <v>170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5">
      <c r="A75" s="237">
        <v>46</v>
      </c>
      <c r="B75" s="238" t="s">
        <v>240</v>
      </c>
      <c r="C75" s="258" t="s">
        <v>241</v>
      </c>
      <c r="D75" s="239" t="s">
        <v>132</v>
      </c>
      <c r="E75" s="240">
        <v>54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21</v>
      </c>
      <c r="M75" s="242">
        <f>G75*(1+L75/100)</f>
        <v>0</v>
      </c>
      <c r="N75" s="240">
        <v>0</v>
      </c>
      <c r="O75" s="240">
        <f>ROUND(E75*N75,2)</f>
        <v>0</v>
      </c>
      <c r="P75" s="240">
        <v>0</v>
      </c>
      <c r="Q75" s="240">
        <f>ROUND(E75*P75,2)</f>
        <v>0</v>
      </c>
      <c r="R75" s="242" t="s">
        <v>188</v>
      </c>
      <c r="S75" s="242" t="s">
        <v>139</v>
      </c>
      <c r="T75" s="243" t="s">
        <v>139</v>
      </c>
      <c r="U75" s="225">
        <v>0.215</v>
      </c>
      <c r="V75" s="225">
        <f>ROUND(E75*U75,2)</f>
        <v>11.61</v>
      </c>
      <c r="W75" s="225"/>
      <c r="X75" s="225" t="s">
        <v>125</v>
      </c>
      <c r="Y75" s="225" t="s">
        <v>126</v>
      </c>
      <c r="Z75" s="214"/>
      <c r="AA75" s="214"/>
      <c r="AB75" s="214"/>
      <c r="AC75" s="214"/>
      <c r="AD75" s="214"/>
      <c r="AE75" s="214"/>
      <c r="AF75" s="214"/>
      <c r="AG75" s="214" t="s">
        <v>127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2" x14ac:dyDescent="0.25">
      <c r="A76" s="221"/>
      <c r="B76" s="222"/>
      <c r="C76" s="259" t="s">
        <v>242</v>
      </c>
      <c r="D76" s="227"/>
      <c r="E76" s="228">
        <v>54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4"/>
      <c r="AA76" s="214"/>
      <c r="AB76" s="214"/>
      <c r="AC76" s="214"/>
      <c r="AD76" s="214"/>
      <c r="AE76" s="214"/>
      <c r="AF76" s="214"/>
      <c r="AG76" s="214" t="s">
        <v>141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5">
      <c r="A77" s="244">
        <v>47</v>
      </c>
      <c r="B77" s="245" t="s">
        <v>243</v>
      </c>
      <c r="C77" s="257" t="s">
        <v>244</v>
      </c>
      <c r="D77" s="246" t="s">
        <v>132</v>
      </c>
      <c r="E77" s="247">
        <v>1</v>
      </c>
      <c r="F77" s="248"/>
      <c r="G77" s="249">
        <f>ROUND(E77*F77,2)</f>
        <v>0</v>
      </c>
      <c r="H77" s="248"/>
      <c r="I77" s="249">
        <f>ROUND(E77*H77,2)</f>
        <v>0</v>
      </c>
      <c r="J77" s="248"/>
      <c r="K77" s="249">
        <f>ROUND(E77*J77,2)</f>
        <v>0</v>
      </c>
      <c r="L77" s="249">
        <v>21</v>
      </c>
      <c r="M77" s="249">
        <f>G77*(1+L77/100)</f>
        <v>0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9" t="s">
        <v>188</v>
      </c>
      <c r="S77" s="249" t="s">
        <v>139</v>
      </c>
      <c r="T77" s="250" t="s">
        <v>139</v>
      </c>
      <c r="U77" s="225">
        <v>0.222</v>
      </c>
      <c r="V77" s="225">
        <f>ROUND(E77*U77,2)</f>
        <v>0.22</v>
      </c>
      <c r="W77" s="225"/>
      <c r="X77" s="225" t="s">
        <v>125</v>
      </c>
      <c r="Y77" s="225" t="s">
        <v>126</v>
      </c>
      <c r="Z77" s="214"/>
      <c r="AA77" s="214"/>
      <c r="AB77" s="214"/>
      <c r="AC77" s="214"/>
      <c r="AD77" s="214"/>
      <c r="AE77" s="214"/>
      <c r="AF77" s="214"/>
      <c r="AG77" s="214" t="s">
        <v>127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5">
      <c r="A78" s="244">
        <v>48</v>
      </c>
      <c r="B78" s="245" t="s">
        <v>245</v>
      </c>
      <c r="C78" s="257" t="s">
        <v>246</v>
      </c>
      <c r="D78" s="246" t="s">
        <v>132</v>
      </c>
      <c r="E78" s="247">
        <v>6</v>
      </c>
      <c r="F78" s="248"/>
      <c r="G78" s="249">
        <f>ROUND(E78*F78,2)</f>
        <v>0</v>
      </c>
      <c r="H78" s="248"/>
      <c r="I78" s="249">
        <f>ROUND(E78*H78,2)</f>
        <v>0</v>
      </c>
      <c r="J78" s="248"/>
      <c r="K78" s="249">
        <f>ROUND(E78*J78,2)</f>
        <v>0</v>
      </c>
      <c r="L78" s="249">
        <v>21</v>
      </c>
      <c r="M78" s="249">
        <f>G78*(1+L78/100)</f>
        <v>0</v>
      </c>
      <c r="N78" s="247">
        <v>0</v>
      </c>
      <c r="O78" s="247">
        <f>ROUND(E78*N78,2)</f>
        <v>0</v>
      </c>
      <c r="P78" s="247">
        <v>0</v>
      </c>
      <c r="Q78" s="247">
        <f>ROUND(E78*P78,2)</f>
        <v>0</v>
      </c>
      <c r="R78" s="249"/>
      <c r="S78" s="249" t="s">
        <v>123</v>
      </c>
      <c r="T78" s="250" t="s">
        <v>247</v>
      </c>
      <c r="U78" s="225">
        <v>0.222</v>
      </c>
      <c r="V78" s="225">
        <f>ROUND(E78*U78,2)</f>
        <v>1.33</v>
      </c>
      <c r="W78" s="225"/>
      <c r="X78" s="225" t="s">
        <v>125</v>
      </c>
      <c r="Y78" s="225" t="s">
        <v>126</v>
      </c>
      <c r="Z78" s="214"/>
      <c r="AA78" s="214"/>
      <c r="AB78" s="214"/>
      <c r="AC78" s="214"/>
      <c r="AD78" s="214"/>
      <c r="AE78" s="214"/>
      <c r="AF78" s="214"/>
      <c r="AG78" s="214" t="s">
        <v>127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5">
      <c r="A79" s="237">
        <v>49</v>
      </c>
      <c r="B79" s="238" t="s">
        <v>248</v>
      </c>
      <c r="C79" s="258" t="s">
        <v>249</v>
      </c>
      <c r="D79" s="239" t="s">
        <v>137</v>
      </c>
      <c r="E79" s="240">
        <v>309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21</v>
      </c>
      <c r="M79" s="242">
        <f>G79*(1+L79/100)</f>
        <v>0</v>
      </c>
      <c r="N79" s="240">
        <v>0</v>
      </c>
      <c r="O79" s="240">
        <f>ROUND(E79*N79,2)</f>
        <v>0</v>
      </c>
      <c r="P79" s="240">
        <v>0</v>
      </c>
      <c r="Q79" s="240">
        <f>ROUND(E79*P79,2)</f>
        <v>0</v>
      </c>
      <c r="R79" s="242" t="s">
        <v>188</v>
      </c>
      <c r="S79" s="242" t="s">
        <v>139</v>
      </c>
      <c r="T79" s="243" t="s">
        <v>139</v>
      </c>
      <c r="U79" s="225">
        <v>2.1499999999999998E-2</v>
      </c>
      <c r="V79" s="225">
        <f>ROUND(E79*U79,2)</f>
        <v>6.64</v>
      </c>
      <c r="W79" s="225"/>
      <c r="X79" s="225" t="s">
        <v>125</v>
      </c>
      <c r="Y79" s="225" t="s">
        <v>126</v>
      </c>
      <c r="Z79" s="214"/>
      <c r="AA79" s="214"/>
      <c r="AB79" s="214"/>
      <c r="AC79" s="214"/>
      <c r="AD79" s="214"/>
      <c r="AE79" s="214"/>
      <c r="AF79" s="214"/>
      <c r="AG79" s="214" t="s">
        <v>127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2" x14ac:dyDescent="0.25">
      <c r="A80" s="221"/>
      <c r="B80" s="222"/>
      <c r="C80" s="262" t="s">
        <v>250</v>
      </c>
      <c r="D80" s="253"/>
      <c r="E80" s="253"/>
      <c r="F80" s="253"/>
      <c r="G80" s="253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4"/>
      <c r="AA80" s="214"/>
      <c r="AB80" s="214"/>
      <c r="AC80" s="214"/>
      <c r="AD80" s="214"/>
      <c r="AE80" s="214"/>
      <c r="AF80" s="214"/>
      <c r="AG80" s="214" t="s">
        <v>170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2" x14ac:dyDescent="0.25">
      <c r="A81" s="221"/>
      <c r="B81" s="222"/>
      <c r="C81" s="259" t="s">
        <v>140</v>
      </c>
      <c r="D81" s="227"/>
      <c r="E81" s="228">
        <v>309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4"/>
      <c r="AA81" s="214"/>
      <c r="AB81" s="214"/>
      <c r="AC81" s="214"/>
      <c r="AD81" s="214"/>
      <c r="AE81" s="214"/>
      <c r="AF81" s="214"/>
      <c r="AG81" s="214" t="s">
        <v>141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5">
      <c r="A82" s="244">
        <v>50</v>
      </c>
      <c r="B82" s="245" t="s">
        <v>251</v>
      </c>
      <c r="C82" s="257" t="s">
        <v>252</v>
      </c>
      <c r="D82" s="246" t="s">
        <v>187</v>
      </c>
      <c r="E82" s="247">
        <v>0.25262000000000001</v>
      </c>
      <c r="F82" s="248"/>
      <c r="G82" s="249">
        <f>ROUND(E82*F82,2)</f>
        <v>0</v>
      </c>
      <c r="H82" s="248"/>
      <c r="I82" s="249">
        <f>ROUND(E82*H82,2)</f>
        <v>0</v>
      </c>
      <c r="J82" s="248"/>
      <c r="K82" s="249">
        <f>ROUND(E82*J82,2)</f>
        <v>0</v>
      </c>
      <c r="L82" s="249">
        <v>21</v>
      </c>
      <c r="M82" s="249">
        <f>G82*(1+L82/100)</f>
        <v>0</v>
      </c>
      <c r="N82" s="247">
        <v>0</v>
      </c>
      <c r="O82" s="247">
        <f>ROUND(E82*N82,2)</f>
        <v>0</v>
      </c>
      <c r="P82" s="247">
        <v>0</v>
      </c>
      <c r="Q82" s="247">
        <f>ROUND(E82*P82,2)</f>
        <v>0</v>
      </c>
      <c r="R82" s="249" t="s">
        <v>188</v>
      </c>
      <c r="S82" s="249" t="s">
        <v>139</v>
      </c>
      <c r="T82" s="250" t="s">
        <v>139</v>
      </c>
      <c r="U82" s="225">
        <v>3.246</v>
      </c>
      <c r="V82" s="225">
        <f>ROUND(E82*U82,2)</f>
        <v>0.82</v>
      </c>
      <c r="W82" s="225"/>
      <c r="X82" s="225" t="s">
        <v>162</v>
      </c>
      <c r="Y82" s="225" t="s">
        <v>126</v>
      </c>
      <c r="Z82" s="214"/>
      <c r="AA82" s="214"/>
      <c r="AB82" s="214"/>
      <c r="AC82" s="214"/>
      <c r="AD82" s="214"/>
      <c r="AE82" s="214"/>
      <c r="AF82" s="214"/>
      <c r="AG82" s="214" t="s">
        <v>163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x14ac:dyDescent="0.25">
      <c r="A83" s="230" t="s">
        <v>118</v>
      </c>
      <c r="B83" s="231" t="s">
        <v>82</v>
      </c>
      <c r="C83" s="256" t="s">
        <v>83</v>
      </c>
      <c r="D83" s="232"/>
      <c r="E83" s="233"/>
      <c r="F83" s="234"/>
      <c r="G83" s="234">
        <f>SUMIF(AG84:AG95,"&lt;&gt;NOR",G84:G95)</f>
        <v>0</v>
      </c>
      <c r="H83" s="234"/>
      <c r="I83" s="234">
        <f>SUM(I84:I95)</f>
        <v>0</v>
      </c>
      <c r="J83" s="234"/>
      <c r="K83" s="234">
        <f>SUM(K84:K95)</f>
        <v>0</v>
      </c>
      <c r="L83" s="234"/>
      <c r="M83" s="234">
        <f>SUM(M84:M95)</f>
        <v>0</v>
      </c>
      <c r="N83" s="233"/>
      <c r="O83" s="233">
        <f>SUM(O84:O95)</f>
        <v>0.02</v>
      </c>
      <c r="P83" s="233"/>
      <c r="Q83" s="233">
        <f>SUM(Q84:Q95)</f>
        <v>0</v>
      </c>
      <c r="R83" s="234"/>
      <c r="S83" s="234"/>
      <c r="T83" s="235"/>
      <c r="U83" s="229"/>
      <c r="V83" s="229">
        <f>SUM(V84:V95)</f>
        <v>11.870000000000001</v>
      </c>
      <c r="W83" s="229"/>
      <c r="X83" s="229"/>
      <c r="Y83" s="229"/>
      <c r="AG83" t="s">
        <v>119</v>
      </c>
    </row>
    <row r="84" spans="1:60" outlineLevel="1" x14ac:dyDescent="0.25">
      <c r="A84" s="244">
        <v>51</v>
      </c>
      <c r="B84" s="245" t="s">
        <v>253</v>
      </c>
      <c r="C84" s="257" t="s">
        <v>254</v>
      </c>
      <c r="D84" s="246" t="s">
        <v>132</v>
      </c>
      <c r="E84" s="247">
        <v>1</v>
      </c>
      <c r="F84" s="248"/>
      <c r="G84" s="249">
        <f>ROUND(E84*F84,2)</f>
        <v>0</v>
      </c>
      <c r="H84" s="248"/>
      <c r="I84" s="249">
        <f>ROUND(E84*H84,2)</f>
        <v>0</v>
      </c>
      <c r="J84" s="248"/>
      <c r="K84" s="249">
        <f>ROUND(E84*J84,2)</f>
        <v>0</v>
      </c>
      <c r="L84" s="249">
        <v>21</v>
      </c>
      <c r="M84" s="249">
        <f>G84*(1+L84/100)</f>
        <v>0</v>
      </c>
      <c r="N84" s="247">
        <v>6.8000000000000005E-4</v>
      </c>
      <c r="O84" s="247">
        <f>ROUND(E84*N84,2)</f>
        <v>0</v>
      </c>
      <c r="P84" s="247">
        <v>0</v>
      </c>
      <c r="Q84" s="247">
        <f>ROUND(E84*P84,2)</f>
        <v>0</v>
      </c>
      <c r="R84" s="249" t="s">
        <v>188</v>
      </c>
      <c r="S84" s="249" t="s">
        <v>139</v>
      </c>
      <c r="T84" s="250" t="s">
        <v>139</v>
      </c>
      <c r="U84" s="225">
        <v>0.22700000000000001</v>
      </c>
      <c r="V84" s="225">
        <f>ROUND(E84*U84,2)</f>
        <v>0.23</v>
      </c>
      <c r="W84" s="225"/>
      <c r="X84" s="225" t="s">
        <v>125</v>
      </c>
      <c r="Y84" s="225" t="s">
        <v>126</v>
      </c>
      <c r="Z84" s="214"/>
      <c r="AA84" s="214"/>
      <c r="AB84" s="214"/>
      <c r="AC84" s="214"/>
      <c r="AD84" s="214"/>
      <c r="AE84" s="214"/>
      <c r="AF84" s="214"/>
      <c r="AG84" s="214" t="s">
        <v>127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5">
      <c r="A85" s="244">
        <v>52</v>
      </c>
      <c r="B85" s="245" t="s">
        <v>255</v>
      </c>
      <c r="C85" s="257" t="s">
        <v>256</v>
      </c>
      <c r="D85" s="246" t="s">
        <v>132</v>
      </c>
      <c r="E85" s="247">
        <v>9</v>
      </c>
      <c r="F85" s="248"/>
      <c r="G85" s="249">
        <f>ROUND(E85*F85,2)</f>
        <v>0</v>
      </c>
      <c r="H85" s="248"/>
      <c r="I85" s="249">
        <f>ROUND(E85*H85,2)</f>
        <v>0</v>
      </c>
      <c r="J85" s="248"/>
      <c r="K85" s="249">
        <f>ROUND(E85*J85,2)</f>
        <v>0</v>
      </c>
      <c r="L85" s="249">
        <v>21</v>
      </c>
      <c r="M85" s="249">
        <f>G85*(1+L85/100)</f>
        <v>0</v>
      </c>
      <c r="N85" s="247">
        <v>4.8000000000000001E-4</v>
      </c>
      <c r="O85" s="247">
        <f>ROUND(E85*N85,2)</f>
        <v>0</v>
      </c>
      <c r="P85" s="247">
        <v>0</v>
      </c>
      <c r="Q85" s="247">
        <f>ROUND(E85*P85,2)</f>
        <v>0</v>
      </c>
      <c r="R85" s="249" t="s">
        <v>188</v>
      </c>
      <c r="S85" s="249" t="s">
        <v>139</v>
      </c>
      <c r="T85" s="250" t="s">
        <v>139</v>
      </c>
      <c r="U85" s="225">
        <v>0.22700000000000001</v>
      </c>
      <c r="V85" s="225">
        <f>ROUND(E85*U85,2)</f>
        <v>2.04</v>
      </c>
      <c r="W85" s="225"/>
      <c r="X85" s="225" t="s">
        <v>125</v>
      </c>
      <c r="Y85" s="225" t="s">
        <v>126</v>
      </c>
      <c r="Z85" s="214"/>
      <c r="AA85" s="214"/>
      <c r="AB85" s="214"/>
      <c r="AC85" s="214"/>
      <c r="AD85" s="214"/>
      <c r="AE85" s="214"/>
      <c r="AF85" s="214"/>
      <c r="AG85" s="214" t="s">
        <v>127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5">
      <c r="A86" s="244">
        <v>53</v>
      </c>
      <c r="B86" s="245" t="s">
        <v>257</v>
      </c>
      <c r="C86" s="257" t="s">
        <v>258</v>
      </c>
      <c r="D86" s="246" t="s">
        <v>132</v>
      </c>
      <c r="E86" s="247">
        <v>1</v>
      </c>
      <c r="F86" s="248"/>
      <c r="G86" s="249">
        <f>ROUND(E86*F86,2)</f>
        <v>0</v>
      </c>
      <c r="H86" s="248"/>
      <c r="I86" s="249">
        <f>ROUND(E86*H86,2)</f>
        <v>0</v>
      </c>
      <c r="J86" s="248"/>
      <c r="K86" s="249">
        <f>ROUND(E86*J86,2)</f>
        <v>0</v>
      </c>
      <c r="L86" s="249">
        <v>21</v>
      </c>
      <c r="M86" s="249">
        <f>G86*(1+L86/100)</f>
        <v>0</v>
      </c>
      <c r="N86" s="247">
        <v>2.7E-4</v>
      </c>
      <c r="O86" s="247">
        <f>ROUND(E86*N86,2)</f>
        <v>0</v>
      </c>
      <c r="P86" s="247">
        <v>0</v>
      </c>
      <c r="Q86" s="247">
        <f>ROUND(E86*P86,2)</f>
        <v>0</v>
      </c>
      <c r="R86" s="249" t="s">
        <v>188</v>
      </c>
      <c r="S86" s="249" t="s">
        <v>139</v>
      </c>
      <c r="T86" s="250" t="s">
        <v>139</v>
      </c>
      <c r="U86" s="225">
        <v>0.22700000000000001</v>
      </c>
      <c r="V86" s="225">
        <f>ROUND(E86*U86,2)</f>
        <v>0.23</v>
      </c>
      <c r="W86" s="225"/>
      <c r="X86" s="225" t="s">
        <v>125</v>
      </c>
      <c r="Y86" s="225" t="s">
        <v>126</v>
      </c>
      <c r="Z86" s="214"/>
      <c r="AA86" s="214"/>
      <c r="AB86" s="214"/>
      <c r="AC86" s="214"/>
      <c r="AD86" s="214"/>
      <c r="AE86" s="214"/>
      <c r="AF86" s="214"/>
      <c r="AG86" s="214" t="s">
        <v>127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5">
      <c r="A87" s="244">
        <v>54</v>
      </c>
      <c r="B87" s="245" t="s">
        <v>259</v>
      </c>
      <c r="C87" s="257" t="s">
        <v>260</v>
      </c>
      <c r="D87" s="246" t="s">
        <v>132</v>
      </c>
      <c r="E87" s="247">
        <v>2</v>
      </c>
      <c r="F87" s="248"/>
      <c r="G87" s="249">
        <f>ROUND(E87*F87,2)</f>
        <v>0</v>
      </c>
      <c r="H87" s="248"/>
      <c r="I87" s="249">
        <f>ROUND(E87*H87,2)</f>
        <v>0</v>
      </c>
      <c r="J87" s="248"/>
      <c r="K87" s="249">
        <f>ROUND(E87*J87,2)</f>
        <v>0</v>
      </c>
      <c r="L87" s="249">
        <v>21</v>
      </c>
      <c r="M87" s="249">
        <f>G87*(1+L87/100)</f>
        <v>0</v>
      </c>
      <c r="N87" s="247">
        <v>2.7E-4</v>
      </c>
      <c r="O87" s="247">
        <f>ROUND(E87*N87,2)</f>
        <v>0</v>
      </c>
      <c r="P87" s="247">
        <v>0</v>
      </c>
      <c r="Q87" s="247">
        <f>ROUND(E87*P87,2)</f>
        <v>0</v>
      </c>
      <c r="R87" s="249" t="s">
        <v>188</v>
      </c>
      <c r="S87" s="249" t="s">
        <v>139</v>
      </c>
      <c r="T87" s="250" t="s">
        <v>139</v>
      </c>
      <c r="U87" s="225">
        <v>0.10299999999999999</v>
      </c>
      <c r="V87" s="225">
        <f>ROUND(E87*U87,2)</f>
        <v>0.21</v>
      </c>
      <c r="W87" s="225"/>
      <c r="X87" s="225" t="s">
        <v>125</v>
      </c>
      <c r="Y87" s="225" t="s">
        <v>126</v>
      </c>
      <c r="Z87" s="214"/>
      <c r="AA87" s="214"/>
      <c r="AB87" s="214"/>
      <c r="AC87" s="214"/>
      <c r="AD87" s="214"/>
      <c r="AE87" s="214"/>
      <c r="AF87" s="214"/>
      <c r="AG87" s="214" t="s">
        <v>127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0.399999999999999" outlineLevel="1" x14ac:dyDescent="0.25">
      <c r="A88" s="244">
        <v>55</v>
      </c>
      <c r="B88" s="245" t="s">
        <v>261</v>
      </c>
      <c r="C88" s="257" t="s">
        <v>262</v>
      </c>
      <c r="D88" s="246" t="s">
        <v>132</v>
      </c>
      <c r="E88" s="247">
        <v>23</v>
      </c>
      <c r="F88" s="248"/>
      <c r="G88" s="249">
        <f>ROUND(E88*F88,2)</f>
        <v>0</v>
      </c>
      <c r="H88" s="248"/>
      <c r="I88" s="249">
        <f>ROUND(E88*H88,2)</f>
        <v>0</v>
      </c>
      <c r="J88" s="248"/>
      <c r="K88" s="249">
        <f>ROUND(E88*J88,2)</f>
        <v>0</v>
      </c>
      <c r="L88" s="249">
        <v>21</v>
      </c>
      <c r="M88" s="249">
        <f>G88*(1+L88/100)</f>
        <v>0</v>
      </c>
      <c r="N88" s="247">
        <v>4.4999999999999999E-4</v>
      </c>
      <c r="O88" s="247">
        <f>ROUND(E88*N88,2)</f>
        <v>0.01</v>
      </c>
      <c r="P88" s="247">
        <v>0</v>
      </c>
      <c r="Q88" s="247">
        <f>ROUND(E88*P88,2)</f>
        <v>0</v>
      </c>
      <c r="R88" s="249" t="s">
        <v>188</v>
      </c>
      <c r="S88" s="249" t="s">
        <v>139</v>
      </c>
      <c r="T88" s="250" t="s">
        <v>139</v>
      </c>
      <c r="U88" s="225">
        <v>0.16400000000000001</v>
      </c>
      <c r="V88" s="225">
        <f>ROUND(E88*U88,2)</f>
        <v>3.77</v>
      </c>
      <c r="W88" s="225"/>
      <c r="X88" s="225" t="s">
        <v>125</v>
      </c>
      <c r="Y88" s="225" t="s">
        <v>126</v>
      </c>
      <c r="Z88" s="214"/>
      <c r="AA88" s="214"/>
      <c r="AB88" s="214"/>
      <c r="AC88" s="214"/>
      <c r="AD88" s="214"/>
      <c r="AE88" s="214"/>
      <c r="AF88" s="214"/>
      <c r="AG88" s="214" t="s">
        <v>127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0.399999999999999" outlineLevel="1" x14ac:dyDescent="0.25">
      <c r="A89" s="244">
        <v>56</v>
      </c>
      <c r="B89" s="245" t="s">
        <v>263</v>
      </c>
      <c r="C89" s="257" t="s">
        <v>264</v>
      </c>
      <c r="D89" s="246" t="s">
        <v>132</v>
      </c>
      <c r="E89" s="247">
        <v>4</v>
      </c>
      <c r="F89" s="248"/>
      <c r="G89" s="249">
        <f>ROUND(E89*F89,2)</f>
        <v>0</v>
      </c>
      <c r="H89" s="248"/>
      <c r="I89" s="249">
        <f>ROUND(E89*H89,2)</f>
        <v>0</v>
      </c>
      <c r="J89" s="248"/>
      <c r="K89" s="249">
        <f>ROUND(E89*J89,2)</f>
        <v>0</v>
      </c>
      <c r="L89" s="249">
        <v>21</v>
      </c>
      <c r="M89" s="249">
        <f>G89*(1+L89/100)</f>
        <v>0</v>
      </c>
      <c r="N89" s="247">
        <v>4.4999999999999999E-4</v>
      </c>
      <c r="O89" s="247">
        <f>ROUND(E89*N89,2)</f>
        <v>0</v>
      </c>
      <c r="P89" s="247">
        <v>0</v>
      </c>
      <c r="Q89" s="247">
        <f>ROUND(E89*P89,2)</f>
        <v>0</v>
      </c>
      <c r="R89" s="249" t="s">
        <v>188</v>
      </c>
      <c r="S89" s="249" t="s">
        <v>139</v>
      </c>
      <c r="T89" s="250" t="s">
        <v>139</v>
      </c>
      <c r="U89" s="225">
        <v>0.16400000000000001</v>
      </c>
      <c r="V89" s="225">
        <f>ROUND(E89*U89,2)</f>
        <v>0.66</v>
      </c>
      <c r="W89" s="225"/>
      <c r="X89" s="225" t="s">
        <v>125</v>
      </c>
      <c r="Y89" s="225" t="s">
        <v>126</v>
      </c>
      <c r="Z89" s="214"/>
      <c r="AA89" s="214"/>
      <c r="AB89" s="214"/>
      <c r="AC89" s="214"/>
      <c r="AD89" s="214"/>
      <c r="AE89" s="214"/>
      <c r="AF89" s="214"/>
      <c r="AG89" s="214" t="s">
        <v>127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5">
      <c r="A90" s="237">
        <v>57</v>
      </c>
      <c r="B90" s="238" t="s">
        <v>265</v>
      </c>
      <c r="C90" s="258" t="s">
        <v>266</v>
      </c>
      <c r="D90" s="239" t="s">
        <v>132</v>
      </c>
      <c r="E90" s="240">
        <v>54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21</v>
      </c>
      <c r="M90" s="242">
        <f>G90*(1+L90/100)</f>
        <v>0</v>
      </c>
      <c r="N90" s="240">
        <v>1.4999999999999999E-4</v>
      </c>
      <c r="O90" s="240">
        <f>ROUND(E90*N90,2)</f>
        <v>0.01</v>
      </c>
      <c r="P90" s="240">
        <v>0</v>
      </c>
      <c r="Q90" s="240">
        <f>ROUND(E90*P90,2)</f>
        <v>0</v>
      </c>
      <c r="R90" s="242" t="s">
        <v>188</v>
      </c>
      <c r="S90" s="242" t="s">
        <v>139</v>
      </c>
      <c r="T90" s="243" t="s">
        <v>139</v>
      </c>
      <c r="U90" s="225">
        <v>6.5000000000000002E-2</v>
      </c>
      <c r="V90" s="225">
        <f>ROUND(E90*U90,2)</f>
        <v>3.51</v>
      </c>
      <c r="W90" s="225"/>
      <c r="X90" s="225" t="s">
        <v>125</v>
      </c>
      <c r="Y90" s="225" t="s">
        <v>126</v>
      </c>
      <c r="Z90" s="214"/>
      <c r="AA90" s="214"/>
      <c r="AB90" s="214"/>
      <c r="AC90" s="214"/>
      <c r="AD90" s="214"/>
      <c r="AE90" s="214"/>
      <c r="AF90" s="214"/>
      <c r="AG90" s="214" t="s">
        <v>127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2" x14ac:dyDescent="0.25">
      <c r="A91" s="221"/>
      <c r="B91" s="222"/>
      <c r="C91" s="259" t="s">
        <v>242</v>
      </c>
      <c r="D91" s="227"/>
      <c r="E91" s="228">
        <v>54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4"/>
      <c r="AA91" s="214"/>
      <c r="AB91" s="214"/>
      <c r="AC91" s="214"/>
      <c r="AD91" s="214"/>
      <c r="AE91" s="214"/>
      <c r="AF91" s="214"/>
      <c r="AG91" s="214" t="s">
        <v>141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5">
      <c r="A92" s="244">
        <v>58</v>
      </c>
      <c r="B92" s="245" t="s">
        <v>267</v>
      </c>
      <c r="C92" s="257" t="s">
        <v>268</v>
      </c>
      <c r="D92" s="246" t="s">
        <v>132</v>
      </c>
      <c r="E92" s="247">
        <v>2</v>
      </c>
      <c r="F92" s="248"/>
      <c r="G92" s="249">
        <f>ROUND(E92*F92,2)</f>
        <v>0</v>
      </c>
      <c r="H92" s="248"/>
      <c r="I92" s="249">
        <f>ROUND(E92*H92,2)</f>
        <v>0</v>
      </c>
      <c r="J92" s="248"/>
      <c r="K92" s="249">
        <f>ROUND(E92*J92,2)</f>
        <v>0</v>
      </c>
      <c r="L92" s="249">
        <v>21</v>
      </c>
      <c r="M92" s="249">
        <f>G92*(1+L92/100)</f>
        <v>0</v>
      </c>
      <c r="N92" s="247">
        <v>1.3999999999999999E-4</v>
      </c>
      <c r="O92" s="247">
        <f>ROUND(E92*N92,2)</f>
        <v>0</v>
      </c>
      <c r="P92" s="247">
        <v>0</v>
      </c>
      <c r="Q92" s="247">
        <f>ROUND(E92*P92,2)</f>
        <v>0</v>
      </c>
      <c r="R92" s="249" t="s">
        <v>188</v>
      </c>
      <c r="S92" s="249" t="s">
        <v>139</v>
      </c>
      <c r="T92" s="250" t="s">
        <v>139</v>
      </c>
      <c r="U92" s="225">
        <v>8.2000000000000003E-2</v>
      </c>
      <c r="V92" s="225">
        <f>ROUND(E92*U92,2)</f>
        <v>0.16</v>
      </c>
      <c r="W92" s="225"/>
      <c r="X92" s="225" t="s">
        <v>125</v>
      </c>
      <c r="Y92" s="225" t="s">
        <v>126</v>
      </c>
      <c r="Z92" s="214"/>
      <c r="AA92" s="214"/>
      <c r="AB92" s="214"/>
      <c r="AC92" s="214"/>
      <c r="AD92" s="214"/>
      <c r="AE92" s="214"/>
      <c r="AF92" s="214"/>
      <c r="AG92" s="214" t="s">
        <v>127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5">
      <c r="A93" s="244">
        <v>59</v>
      </c>
      <c r="B93" s="245" t="s">
        <v>269</v>
      </c>
      <c r="C93" s="257" t="s">
        <v>270</v>
      </c>
      <c r="D93" s="246" t="s">
        <v>132</v>
      </c>
      <c r="E93" s="247">
        <v>1</v>
      </c>
      <c r="F93" s="248"/>
      <c r="G93" s="249">
        <f>ROUND(E93*F93,2)</f>
        <v>0</v>
      </c>
      <c r="H93" s="248"/>
      <c r="I93" s="249">
        <f>ROUND(E93*H93,2)</f>
        <v>0</v>
      </c>
      <c r="J93" s="248"/>
      <c r="K93" s="249">
        <f>ROUND(E93*J93,2)</f>
        <v>0</v>
      </c>
      <c r="L93" s="249">
        <v>21</v>
      </c>
      <c r="M93" s="249">
        <f>G93*(1+L93/100)</f>
        <v>0</v>
      </c>
      <c r="N93" s="247">
        <v>4.6000000000000001E-4</v>
      </c>
      <c r="O93" s="247">
        <f>ROUND(E93*N93,2)</f>
        <v>0</v>
      </c>
      <c r="P93" s="247">
        <v>0</v>
      </c>
      <c r="Q93" s="247">
        <f>ROUND(E93*P93,2)</f>
        <v>0</v>
      </c>
      <c r="R93" s="249" t="s">
        <v>188</v>
      </c>
      <c r="S93" s="249" t="s">
        <v>139</v>
      </c>
      <c r="T93" s="250" t="s">
        <v>139</v>
      </c>
      <c r="U93" s="225">
        <v>0.22700000000000001</v>
      </c>
      <c r="V93" s="225">
        <f>ROUND(E93*U93,2)</f>
        <v>0.23</v>
      </c>
      <c r="W93" s="225"/>
      <c r="X93" s="225" t="s">
        <v>125</v>
      </c>
      <c r="Y93" s="225" t="s">
        <v>126</v>
      </c>
      <c r="Z93" s="214"/>
      <c r="AA93" s="214"/>
      <c r="AB93" s="214"/>
      <c r="AC93" s="214"/>
      <c r="AD93" s="214"/>
      <c r="AE93" s="214"/>
      <c r="AF93" s="214"/>
      <c r="AG93" s="214" t="s">
        <v>127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5">
      <c r="A94" s="244">
        <v>60</v>
      </c>
      <c r="B94" s="245" t="s">
        <v>271</v>
      </c>
      <c r="C94" s="257" t="s">
        <v>272</v>
      </c>
      <c r="D94" s="246" t="s">
        <v>132</v>
      </c>
      <c r="E94" s="247">
        <v>2</v>
      </c>
      <c r="F94" s="248"/>
      <c r="G94" s="249">
        <f>ROUND(E94*F94,2)</f>
        <v>0</v>
      </c>
      <c r="H94" s="248"/>
      <c r="I94" s="249">
        <f>ROUND(E94*H94,2)</f>
        <v>0</v>
      </c>
      <c r="J94" s="248"/>
      <c r="K94" s="249">
        <f>ROUND(E94*J94,2)</f>
        <v>0</v>
      </c>
      <c r="L94" s="249">
        <v>21</v>
      </c>
      <c r="M94" s="249">
        <f>G94*(1+L94/100)</f>
        <v>0</v>
      </c>
      <c r="N94" s="247">
        <v>5.2999999999999998E-4</v>
      </c>
      <c r="O94" s="247">
        <f>ROUND(E94*N94,2)</f>
        <v>0</v>
      </c>
      <c r="P94" s="247">
        <v>0</v>
      </c>
      <c r="Q94" s="247">
        <f>ROUND(E94*P94,2)</f>
        <v>0</v>
      </c>
      <c r="R94" s="249" t="s">
        <v>188</v>
      </c>
      <c r="S94" s="249" t="s">
        <v>139</v>
      </c>
      <c r="T94" s="250" t="s">
        <v>139</v>
      </c>
      <c r="U94" s="225">
        <v>0.38100000000000001</v>
      </c>
      <c r="V94" s="225">
        <f>ROUND(E94*U94,2)</f>
        <v>0.76</v>
      </c>
      <c r="W94" s="225"/>
      <c r="X94" s="225" t="s">
        <v>125</v>
      </c>
      <c r="Y94" s="225" t="s">
        <v>126</v>
      </c>
      <c r="Z94" s="214"/>
      <c r="AA94" s="214"/>
      <c r="AB94" s="214"/>
      <c r="AC94" s="214"/>
      <c r="AD94" s="214"/>
      <c r="AE94" s="214"/>
      <c r="AF94" s="214"/>
      <c r="AG94" s="214" t="s">
        <v>127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5">
      <c r="A95" s="244">
        <v>61</v>
      </c>
      <c r="B95" s="245" t="s">
        <v>273</v>
      </c>
      <c r="C95" s="257" t="s">
        <v>274</v>
      </c>
      <c r="D95" s="246" t="s">
        <v>187</v>
      </c>
      <c r="E95" s="247">
        <v>2.7859999999999999E-2</v>
      </c>
      <c r="F95" s="248"/>
      <c r="G95" s="249">
        <f>ROUND(E95*F95,2)</f>
        <v>0</v>
      </c>
      <c r="H95" s="248"/>
      <c r="I95" s="249">
        <f>ROUND(E95*H95,2)</f>
        <v>0</v>
      </c>
      <c r="J95" s="248"/>
      <c r="K95" s="249">
        <f>ROUND(E95*J95,2)</f>
        <v>0</v>
      </c>
      <c r="L95" s="249">
        <v>21</v>
      </c>
      <c r="M95" s="249">
        <f>G95*(1+L95/100)</f>
        <v>0</v>
      </c>
      <c r="N95" s="247">
        <v>0</v>
      </c>
      <c r="O95" s="247">
        <f>ROUND(E95*N95,2)</f>
        <v>0</v>
      </c>
      <c r="P95" s="247">
        <v>0</v>
      </c>
      <c r="Q95" s="247">
        <f>ROUND(E95*P95,2)</f>
        <v>0</v>
      </c>
      <c r="R95" s="249" t="s">
        <v>188</v>
      </c>
      <c r="S95" s="249" t="s">
        <v>139</v>
      </c>
      <c r="T95" s="250" t="s">
        <v>139</v>
      </c>
      <c r="U95" s="225">
        <v>2.351</v>
      </c>
      <c r="V95" s="225">
        <f>ROUND(E95*U95,2)</f>
        <v>7.0000000000000007E-2</v>
      </c>
      <c r="W95" s="225"/>
      <c r="X95" s="225" t="s">
        <v>162</v>
      </c>
      <c r="Y95" s="225" t="s">
        <v>126</v>
      </c>
      <c r="Z95" s="214"/>
      <c r="AA95" s="214"/>
      <c r="AB95" s="214"/>
      <c r="AC95" s="214"/>
      <c r="AD95" s="214"/>
      <c r="AE95" s="214"/>
      <c r="AF95" s="214"/>
      <c r="AG95" s="214" t="s">
        <v>163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x14ac:dyDescent="0.25">
      <c r="A96" s="230" t="s">
        <v>118</v>
      </c>
      <c r="B96" s="231" t="s">
        <v>84</v>
      </c>
      <c r="C96" s="256" t="s">
        <v>85</v>
      </c>
      <c r="D96" s="232"/>
      <c r="E96" s="233"/>
      <c r="F96" s="234"/>
      <c r="G96" s="234">
        <f>SUMIF(AG97:AG124,"&lt;&gt;NOR",G97:G124)</f>
        <v>0</v>
      </c>
      <c r="H96" s="234"/>
      <c r="I96" s="234">
        <f>SUM(I97:I124)</f>
        <v>0</v>
      </c>
      <c r="J96" s="234"/>
      <c r="K96" s="234">
        <f>SUM(K97:K124)</f>
        <v>0</v>
      </c>
      <c r="L96" s="234"/>
      <c r="M96" s="234">
        <f>SUM(M97:M124)</f>
        <v>0</v>
      </c>
      <c r="N96" s="233"/>
      <c r="O96" s="233">
        <f>SUM(O97:O124)</f>
        <v>0.38000000000000012</v>
      </c>
      <c r="P96" s="233"/>
      <c r="Q96" s="233">
        <f>SUM(Q97:Q124)</f>
        <v>0</v>
      </c>
      <c r="R96" s="234"/>
      <c r="S96" s="234"/>
      <c r="T96" s="235"/>
      <c r="U96" s="229"/>
      <c r="V96" s="229">
        <f>SUM(V97:V124)</f>
        <v>47.48</v>
      </c>
      <c r="W96" s="229"/>
      <c r="X96" s="229"/>
      <c r="Y96" s="229"/>
      <c r="AG96" t="s">
        <v>119</v>
      </c>
    </row>
    <row r="97" spans="1:60" ht="20.399999999999999" outlineLevel="1" x14ac:dyDescent="0.25">
      <c r="A97" s="237">
        <v>62</v>
      </c>
      <c r="B97" s="238" t="s">
        <v>275</v>
      </c>
      <c r="C97" s="258" t="s">
        <v>276</v>
      </c>
      <c r="D97" s="239" t="s">
        <v>132</v>
      </c>
      <c r="E97" s="240">
        <v>23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21</v>
      </c>
      <c r="M97" s="242">
        <f>G97*(1+L97/100)</f>
        <v>0</v>
      </c>
      <c r="N97" s="240">
        <v>0</v>
      </c>
      <c r="O97" s="240">
        <f>ROUND(E97*N97,2)</f>
        <v>0</v>
      </c>
      <c r="P97" s="240">
        <v>0</v>
      </c>
      <c r="Q97" s="240">
        <f>ROUND(E97*P97,2)</f>
        <v>0</v>
      </c>
      <c r="R97" s="242" t="s">
        <v>188</v>
      </c>
      <c r="S97" s="242" t="s">
        <v>139</v>
      </c>
      <c r="T97" s="243" t="s">
        <v>139</v>
      </c>
      <c r="U97" s="225">
        <v>0.86799999999999999</v>
      </c>
      <c r="V97" s="225">
        <f>ROUND(E97*U97,2)</f>
        <v>19.96</v>
      </c>
      <c r="W97" s="225"/>
      <c r="X97" s="225" t="s">
        <v>125</v>
      </c>
      <c r="Y97" s="225" t="s">
        <v>126</v>
      </c>
      <c r="Z97" s="214"/>
      <c r="AA97" s="214"/>
      <c r="AB97" s="214"/>
      <c r="AC97" s="214"/>
      <c r="AD97" s="214"/>
      <c r="AE97" s="214"/>
      <c r="AF97" s="214"/>
      <c r="AG97" s="214" t="s">
        <v>127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2" x14ac:dyDescent="0.25">
      <c r="A98" s="221"/>
      <c r="B98" s="222"/>
      <c r="C98" s="259" t="s">
        <v>277</v>
      </c>
      <c r="D98" s="227"/>
      <c r="E98" s="228">
        <v>23</v>
      </c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4"/>
      <c r="AA98" s="214"/>
      <c r="AB98" s="214"/>
      <c r="AC98" s="214"/>
      <c r="AD98" s="214"/>
      <c r="AE98" s="214"/>
      <c r="AF98" s="214"/>
      <c r="AG98" s="214" t="s">
        <v>141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5">
      <c r="A99" s="237">
        <v>63</v>
      </c>
      <c r="B99" s="238" t="s">
        <v>278</v>
      </c>
      <c r="C99" s="258" t="s">
        <v>279</v>
      </c>
      <c r="D99" s="239" t="s">
        <v>132</v>
      </c>
      <c r="E99" s="240">
        <v>4</v>
      </c>
      <c r="F99" s="241"/>
      <c r="G99" s="242">
        <f>ROUND(E99*F99,2)</f>
        <v>0</v>
      </c>
      <c r="H99" s="241"/>
      <c r="I99" s="242">
        <f>ROUND(E99*H99,2)</f>
        <v>0</v>
      </c>
      <c r="J99" s="241"/>
      <c r="K99" s="242">
        <f>ROUND(E99*J99,2)</f>
        <v>0</v>
      </c>
      <c r="L99" s="242">
        <v>21</v>
      </c>
      <c r="M99" s="242">
        <f>G99*(1+L99/100)</f>
        <v>0</v>
      </c>
      <c r="N99" s="240">
        <v>0</v>
      </c>
      <c r="O99" s="240">
        <f>ROUND(E99*N99,2)</f>
        <v>0</v>
      </c>
      <c r="P99" s="240">
        <v>0</v>
      </c>
      <c r="Q99" s="240">
        <f>ROUND(E99*P99,2)</f>
        <v>0</v>
      </c>
      <c r="R99" s="242" t="s">
        <v>188</v>
      </c>
      <c r="S99" s="242" t="s">
        <v>139</v>
      </c>
      <c r="T99" s="243" t="s">
        <v>139</v>
      </c>
      <c r="U99" s="225">
        <v>0.86799999999999999</v>
      </c>
      <c r="V99" s="225">
        <f>ROUND(E99*U99,2)</f>
        <v>3.47</v>
      </c>
      <c r="W99" s="225"/>
      <c r="X99" s="225" t="s">
        <v>125</v>
      </c>
      <c r="Y99" s="225" t="s">
        <v>126</v>
      </c>
      <c r="Z99" s="214"/>
      <c r="AA99" s="214"/>
      <c r="AB99" s="214"/>
      <c r="AC99" s="214"/>
      <c r="AD99" s="214"/>
      <c r="AE99" s="214"/>
      <c r="AF99" s="214"/>
      <c r="AG99" s="214" t="s">
        <v>127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2" x14ac:dyDescent="0.25">
      <c r="A100" s="221"/>
      <c r="B100" s="222"/>
      <c r="C100" s="259" t="s">
        <v>280</v>
      </c>
      <c r="D100" s="227"/>
      <c r="E100" s="228">
        <v>4</v>
      </c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4"/>
      <c r="AA100" s="214"/>
      <c r="AB100" s="214"/>
      <c r="AC100" s="214"/>
      <c r="AD100" s="214"/>
      <c r="AE100" s="214"/>
      <c r="AF100" s="214"/>
      <c r="AG100" s="214" t="s">
        <v>141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5">
      <c r="A101" s="244">
        <v>64</v>
      </c>
      <c r="B101" s="245" t="s">
        <v>281</v>
      </c>
      <c r="C101" s="257" t="s">
        <v>282</v>
      </c>
      <c r="D101" s="246" t="s">
        <v>132</v>
      </c>
      <c r="E101" s="247">
        <v>21</v>
      </c>
      <c r="F101" s="248"/>
      <c r="G101" s="249">
        <f>ROUND(E101*F101,2)</f>
        <v>0</v>
      </c>
      <c r="H101" s="248"/>
      <c r="I101" s="249">
        <f>ROUND(E101*H101,2)</f>
        <v>0</v>
      </c>
      <c r="J101" s="248"/>
      <c r="K101" s="249">
        <f>ROUND(E101*J101,2)</f>
        <v>0</v>
      </c>
      <c r="L101" s="249">
        <v>21</v>
      </c>
      <c r="M101" s="249">
        <f>G101*(1+L101/100)</f>
        <v>0</v>
      </c>
      <c r="N101" s="247">
        <v>0</v>
      </c>
      <c r="O101" s="247">
        <f>ROUND(E101*N101,2)</f>
        <v>0</v>
      </c>
      <c r="P101" s="247">
        <v>0</v>
      </c>
      <c r="Q101" s="247">
        <f>ROUND(E101*P101,2)</f>
        <v>0</v>
      </c>
      <c r="R101" s="249" t="s">
        <v>188</v>
      </c>
      <c r="S101" s="249" t="s">
        <v>139</v>
      </c>
      <c r="T101" s="250" t="s">
        <v>139</v>
      </c>
      <c r="U101" s="225">
        <v>0.33500000000000002</v>
      </c>
      <c r="V101" s="225">
        <f>ROUND(E101*U101,2)</f>
        <v>7.04</v>
      </c>
      <c r="W101" s="225"/>
      <c r="X101" s="225" t="s">
        <v>125</v>
      </c>
      <c r="Y101" s="225" t="s">
        <v>126</v>
      </c>
      <c r="Z101" s="214"/>
      <c r="AA101" s="214"/>
      <c r="AB101" s="214"/>
      <c r="AC101" s="214"/>
      <c r="AD101" s="214"/>
      <c r="AE101" s="214"/>
      <c r="AF101" s="214"/>
      <c r="AG101" s="214" t="s">
        <v>127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5">
      <c r="A102" s="244">
        <v>65</v>
      </c>
      <c r="B102" s="245" t="s">
        <v>283</v>
      </c>
      <c r="C102" s="257" t="s">
        <v>284</v>
      </c>
      <c r="D102" s="246" t="s">
        <v>132</v>
      </c>
      <c r="E102" s="247">
        <v>2</v>
      </c>
      <c r="F102" s="248"/>
      <c r="G102" s="249">
        <f>ROUND(E102*F102,2)</f>
        <v>0</v>
      </c>
      <c r="H102" s="248"/>
      <c r="I102" s="249">
        <f>ROUND(E102*H102,2)</f>
        <v>0</v>
      </c>
      <c r="J102" s="248"/>
      <c r="K102" s="249">
        <f>ROUND(E102*J102,2)</f>
        <v>0</v>
      </c>
      <c r="L102" s="249">
        <v>21</v>
      </c>
      <c r="M102" s="249">
        <f>G102*(1+L102/100)</f>
        <v>0</v>
      </c>
      <c r="N102" s="247">
        <v>0</v>
      </c>
      <c r="O102" s="247">
        <f>ROUND(E102*N102,2)</f>
        <v>0</v>
      </c>
      <c r="P102" s="247">
        <v>0</v>
      </c>
      <c r="Q102" s="247">
        <f>ROUND(E102*P102,2)</f>
        <v>0</v>
      </c>
      <c r="R102" s="249" t="s">
        <v>188</v>
      </c>
      <c r="S102" s="249" t="s">
        <v>139</v>
      </c>
      <c r="T102" s="250" t="s">
        <v>139</v>
      </c>
      <c r="U102" s="225">
        <v>0.61699999999999999</v>
      </c>
      <c r="V102" s="225">
        <f>ROUND(E102*U102,2)</f>
        <v>1.23</v>
      </c>
      <c r="W102" s="225"/>
      <c r="X102" s="225" t="s">
        <v>125</v>
      </c>
      <c r="Y102" s="225" t="s">
        <v>126</v>
      </c>
      <c r="Z102" s="214"/>
      <c r="AA102" s="214"/>
      <c r="AB102" s="214"/>
      <c r="AC102" s="214"/>
      <c r="AD102" s="214"/>
      <c r="AE102" s="214"/>
      <c r="AF102" s="214"/>
      <c r="AG102" s="214" t="s">
        <v>127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5">
      <c r="A103" s="244">
        <v>66</v>
      </c>
      <c r="B103" s="245" t="s">
        <v>285</v>
      </c>
      <c r="C103" s="257" t="s">
        <v>286</v>
      </c>
      <c r="D103" s="246" t="s">
        <v>132</v>
      </c>
      <c r="E103" s="247">
        <v>44</v>
      </c>
      <c r="F103" s="248"/>
      <c r="G103" s="249">
        <f>ROUND(E103*F103,2)</f>
        <v>0</v>
      </c>
      <c r="H103" s="248"/>
      <c r="I103" s="249">
        <f>ROUND(E103*H103,2)</f>
        <v>0</v>
      </c>
      <c r="J103" s="248"/>
      <c r="K103" s="249">
        <f>ROUND(E103*J103,2)</f>
        <v>0</v>
      </c>
      <c r="L103" s="249">
        <v>21</v>
      </c>
      <c r="M103" s="249">
        <f>G103*(1+L103/100)</f>
        <v>0</v>
      </c>
      <c r="N103" s="247">
        <v>0</v>
      </c>
      <c r="O103" s="247">
        <f>ROUND(E103*N103,2)</f>
        <v>0</v>
      </c>
      <c r="P103" s="247">
        <v>0</v>
      </c>
      <c r="Q103" s="247">
        <f>ROUND(E103*P103,2)</f>
        <v>0</v>
      </c>
      <c r="R103" s="249" t="s">
        <v>188</v>
      </c>
      <c r="S103" s="249" t="s">
        <v>139</v>
      </c>
      <c r="T103" s="250" t="s">
        <v>139</v>
      </c>
      <c r="U103" s="225">
        <v>0.33500000000000002</v>
      </c>
      <c r="V103" s="225">
        <f>ROUND(E103*U103,2)</f>
        <v>14.74</v>
      </c>
      <c r="W103" s="225"/>
      <c r="X103" s="225" t="s">
        <v>125</v>
      </c>
      <c r="Y103" s="225" t="s">
        <v>126</v>
      </c>
      <c r="Z103" s="214"/>
      <c r="AA103" s="214"/>
      <c r="AB103" s="214"/>
      <c r="AC103" s="214"/>
      <c r="AD103" s="214"/>
      <c r="AE103" s="214"/>
      <c r="AF103" s="214"/>
      <c r="AG103" s="214" t="s">
        <v>127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0.399999999999999" outlineLevel="1" x14ac:dyDescent="0.25">
      <c r="A104" s="244">
        <v>67</v>
      </c>
      <c r="B104" s="245" t="s">
        <v>287</v>
      </c>
      <c r="C104" s="257" t="s">
        <v>288</v>
      </c>
      <c r="D104" s="246" t="s">
        <v>132</v>
      </c>
      <c r="E104" s="247">
        <v>1</v>
      </c>
      <c r="F104" s="248"/>
      <c r="G104" s="249">
        <f>ROUND(E104*F104,2)</f>
        <v>0</v>
      </c>
      <c r="H104" s="248"/>
      <c r="I104" s="249">
        <f>ROUND(E104*H104,2)</f>
        <v>0</v>
      </c>
      <c r="J104" s="248"/>
      <c r="K104" s="249">
        <f>ROUND(E104*J104,2)</f>
        <v>0</v>
      </c>
      <c r="L104" s="249">
        <v>21</v>
      </c>
      <c r="M104" s="249">
        <f>G104*(1+L104/100)</f>
        <v>0</v>
      </c>
      <c r="N104" s="247">
        <v>5.6600000000000001E-3</v>
      </c>
      <c r="O104" s="247">
        <f>ROUND(E104*N104,2)</f>
        <v>0.01</v>
      </c>
      <c r="P104" s="247">
        <v>0</v>
      </c>
      <c r="Q104" s="247">
        <f>ROUND(E104*P104,2)</f>
        <v>0</v>
      </c>
      <c r="R104" s="249" t="s">
        <v>146</v>
      </c>
      <c r="S104" s="249" t="s">
        <v>139</v>
      </c>
      <c r="T104" s="250" t="s">
        <v>139</v>
      </c>
      <c r="U104" s="225">
        <v>0</v>
      </c>
      <c r="V104" s="225">
        <f>ROUND(E104*U104,2)</f>
        <v>0</v>
      </c>
      <c r="W104" s="225"/>
      <c r="X104" s="225" t="s">
        <v>147</v>
      </c>
      <c r="Y104" s="225" t="s">
        <v>126</v>
      </c>
      <c r="Z104" s="214"/>
      <c r="AA104" s="214"/>
      <c r="AB104" s="214"/>
      <c r="AC104" s="214"/>
      <c r="AD104" s="214"/>
      <c r="AE104" s="214"/>
      <c r="AF104" s="214"/>
      <c r="AG104" s="214" t="s">
        <v>148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0.399999999999999" outlineLevel="1" x14ac:dyDescent="0.25">
      <c r="A105" s="244">
        <v>68</v>
      </c>
      <c r="B105" s="245" t="s">
        <v>289</v>
      </c>
      <c r="C105" s="257" t="s">
        <v>290</v>
      </c>
      <c r="D105" s="246" t="s">
        <v>132</v>
      </c>
      <c r="E105" s="247">
        <v>2</v>
      </c>
      <c r="F105" s="248"/>
      <c r="G105" s="249">
        <f>ROUND(E105*F105,2)</f>
        <v>0</v>
      </c>
      <c r="H105" s="248"/>
      <c r="I105" s="249">
        <f>ROUND(E105*H105,2)</f>
        <v>0</v>
      </c>
      <c r="J105" s="248"/>
      <c r="K105" s="249">
        <f>ROUND(E105*J105,2)</f>
        <v>0</v>
      </c>
      <c r="L105" s="249">
        <v>21</v>
      </c>
      <c r="M105" s="249">
        <f>G105*(1+L105/100)</f>
        <v>0</v>
      </c>
      <c r="N105" s="247">
        <v>9.9000000000000008E-3</v>
      </c>
      <c r="O105" s="247">
        <f>ROUND(E105*N105,2)</f>
        <v>0.02</v>
      </c>
      <c r="P105" s="247">
        <v>0</v>
      </c>
      <c r="Q105" s="247">
        <f>ROUND(E105*P105,2)</f>
        <v>0</v>
      </c>
      <c r="R105" s="249" t="s">
        <v>146</v>
      </c>
      <c r="S105" s="249" t="s">
        <v>139</v>
      </c>
      <c r="T105" s="250" t="s">
        <v>139</v>
      </c>
      <c r="U105" s="225">
        <v>0</v>
      </c>
      <c r="V105" s="225">
        <f>ROUND(E105*U105,2)</f>
        <v>0</v>
      </c>
      <c r="W105" s="225"/>
      <c r="X105" s="225" t="s">
        <v>147</v>
      </c>
      <c r="Y105" s="225" t="s">
        <v>126</v>
      </c>
      <c r="Z105" s="214"/>
      <c r="AA105" s="214"/>
      <c r="AB105" s="214"/>
      <c r="AC105" s="214"/>
      <c r="AD105" s="214"/>
      <c r="AE105" s="214"/>
      <c r="AF105" s="214"/>
      <c r="AG105" s="214" t="s">
        <v>148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30.6" outlineLevel="1" x14ac:dyDescent="0.25">
      <c r="A106" s="244">
        <v>69</v>
      </c>
      <c r="B106" s="245" t="s">
        <v>291</v>
      </c>
      <c r="C106" s="257" t="s">
        <v>292</v>
      </c>
      <c r="D106" s="246" t="s">
        <v>132</v>
      </c>
      <c r="E106" s="247">
        <v>1</v>
      </c>
      <c r="F106" s="248"/>
      <c r="G106" s="249">
        <f>ROUND(E106*F106,2)</f>
        <v>0</v>
      </c>
      <c r="H106" s="248"/>
      <c r="I106" s="249">
        <f>ROUND(E106*H106,2)</f>
        <v>0</v>
      </c>
      <c r="J106" s="248"/>
      <c r="K106" s="249">
        <f>ROUND(E106*J106,2)</f>
        <v>0</v>
      </c>
      <c r="L106" s="249">
        <v>21</v>
      </c>
      <c r="M106" s="249">
        <f>G106*(1+L106/100)</f>
        <v>0</v>
      </c>
      <c r="N106" s="247">
        <v>1.6979999999999999E-2</v>
      </c>
      <c r="O106" s="247">
        <f>ROUND(E106*N106,2)</f>
        <v>0.02</v>
      </c>
      <c r="P106" s="247">
        <v>0</v>
      </c>
      <c r="Q106" s="247">
        <f>ROUND(E106*P106,2)</f>
        <v>0</v>
      </c>
      <c r="R106" s="249" t="s">
        <v>146</v>
      </c>
      <c r="S106" s="249" t="s">
        <v>139</v>
      </c>
      <c r="T106" s="250" t="s">
        <v>139</v>
      </c>
      <c r="U106" s="225">
        <v>0</v>
      </c>
      <c r="V106" s="225">
        <f>ROUND(E106*U106,2)</f>
        <v>0</v>
      </c>
      <c r="W106" s="225"/>
      <c r="X106" s="225" t="s">
        <v>147</v>
      </c>
      <c r="Y106" s="225" t="s">
        <v>126</v>
      </c>
      <c r="Z106" s="214"/>
      <c r="AA106" s="214"/>
      <c r="AB106" s="214"/>
      <c r="AC106" s="214"/>
      <c r="AD106" s="214"/>
      <c r="AE106" s="214"/>
      <c r="AF106" s="214"/>
      <c r="AG106" s="214" t="s">
        <v>148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30.6" outlineLevel="1" x14ac:dyDescent="0.25">
      <c r="A107" s="244">
        <v>70</v>
      </c>
      <c r="B107" s="245" t="s">
        <v>293</v>
      </c>
      <c r="C107" s="257" t="s">
        <v>294</v>
      </c>
      <c r="D107" s="246" t="s">
        <v>132</v>
      </c>
      <c r="E107" s="247">
        <v>1</v>
      </c>
      <c r="F107" s="248"/>
      <c r="G107" s="249">
        <f>ROUND(E107*F107,2)</f>
        <v>0</v>
      </c>
      <c r="H107" s="248"/>
      <c r="I107" s="249">
        <f>ROUND(E107*H107,2)</f>
        <v>0</v>
      </c>
      <c r="J107" s="248"/>
      <c r="K107" s="249">
        <f>ROUND(E107*J107,2)</f>
        <v>0</v>
      </c>
      <c r="L107" s="249">
        <v>21</v>
      </c>
      <c r="M107" s="249">
        <f>G107*(1+L107/100)</f>
        <v>0</v>
      </c>
      <c r="N107" s="247">
        <v>1.9810000000000001E-2</v>
      </c>
      <c r="O107" s="247">
        <f>ROUND(E107*N107,2)</f>
        <v>0.02</v>
      </c>
      <c r="P107" s="247">
        <v>0</v>
      </c>
      <c r="Q107" s="247">
        <f>ROUND(E107*P107,2)</f>
        <v>0</v>
      </c>
      <c r="R107" s="249" t="s">
        <v>146</v>
      </c>
      <c r="S107" s="249" t="s">
        <v>139</v>
      </c>
      <c r="T107" s="250" t="s">
        <v>139</v>
      </c>
      <c r="U107" s="225">
        <v>0</v>
      </c>
      <c r="V107" s="225">
        <f>ROUND(E107*U107,2)</f>
        <v>0</v>
      </c>
      <c r="W107" s="225"/>
      <c r="X107" s="225" t="s">
        <v>147</v>
      </c>
      <c r="Y107" s="225" t="s">
        <v>126</v>
      </c>
      <c r="Z107" s="214"/>
      <c r="AA107" s="214"/>
      <c r="AB107" s="214"/>
      <c r="AC107" s="214"/>
      <c r="AD107" s="214"/>
      <c r="AE107" s="214"/>
      <c r="AF107" s="214"/>
      <c r="AG107" s="214" t="s">
        <v>148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0.399999999999999" outlineLevel="1" x14ac:dyDescent="0.25">
      <c r="A108" s="244">
        <v>71</v>
      </c>
      <c r="B108" s="245" t="s">
        <v>295</v>
      </c>
      <c r="C108" s="257" t="s">
        <v>296</v>
      </c>
      <c r="D108" s="246" t="s">
        <v>132</v>
      </c>
      <c r="E108" s="247">
        <v>2</v>
      </c>
      <c r="F108" s="248"/>
      <c r="G108" s="249">
        <f>ROUND(E108*F108,2)</f>
        <v>0</v>
      </c>
      <c r="H108" s="248"/>
      <c r="I108" s="249">
        <f>ROUND(E108*H108,2)</f>
        <v>0</v>
      </c>
      <c r="J108" s="248"/>
      <c r="K108" s="249">
        <f>ROUND(E108*J108,2)</f>
        <v>0</v>
      </c>
      <c r="L108" s="249">
        <v>21</v>
      </c>
      <c r="M108" s="249">
        <f>G108*(1+L108/100)</f>
        <v>0</v>
      </c>
      <c r="N108" s="247">
        <v>1.072E-2</v>
      </c>
      <c r="O108" s="247">
        <f>ROUND(E108*N108,2)</f>
        <v>0.02</v>
      </c>
      <c r="P108" s="247">
        <v>0</v>
      </c>
      <c r="Q108" s="247">
        <f>ROUND(E108*P108,2)</f>
        <v>0</v>
      </c>
      <c r="R108" s="249" t="s">
        <v>146</v>
      </c>
      <c r="S108" s="249" t="s">
        <v>139</v>
      </c>
      <c r="T108" s="250" t="s">
        <v>139</v>
      </c>
      <c r="U108" s="225">
        <v>0</v>
      </c>
      <c r="V108" s="225">
        <f>ROUND(E108*U108,2)</f>
        <v>0</v>
      </c>
      <c r="W108" s="225"/>
      <c r="X108" s="225" t="s">
        <v>147</v>
      </c>
      <c r="Y108" s="225" t="s">
        <v>126</v>
      </c>
      <c r="Z108" s="214"/>
      <c r="AA108" s="214"/>
      <c r="AB108" s="214"/>
      <c r="AC108" s="214"/>
      <c r="AD108" s="214"/>
      <c r="AE108" s="214"/>
      <c r="AF108" s="214"/>
      <c r="AG108" s="214" t="s">
        <v>148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0.399999999999999" outlineLevel="1" x14ac:dyDescent="0.25">
      <c r="A109" s="244">
        <v>72</v>
      </c>
      <c r="B109" s="245" t="s">
        <v>297</v>
      </c>
      <c r="C109" s="257" t="s">
        <v>298</v>
      </c>
      <c r="D109" s="246" t="s">
        <v>132</v>
      </c>
      <c r="E109" s="247">
        <v>1</v>
      </c>
      <c r="F109" s="248"/>
      <c r="G109" s="249">
        <f>ROUND(E109*F109,2)</f>
        <v>0</v>
      </c>
      <c r="H109" s="248"/>
      <c r="I109" s="249">
        <f>ROUND(E109*H109,2)</f>
        <v>0</v>
      </c>
      <c r="J109" s="248"/>
      <c r="K109" s="249">
        <f>ROUND(E109*J109,2)</f>
        <v>0</v>
      </c>
      <c r="L109" s="249">
        <v>21</v>
      </c>
      <c r="M109" s="249">
        <f>G109*(1+L109/100)</f>
        <v>0</v>
      </c>
      <c r="N109" s="247">
        <v>1.251E-2</v>
      </c>
      <c r="O109" s="247">
        <f>ROUND(E109*N109,2)</f>
        <v>0.01</v>
      </c>
      <c r="P109" s="247">
        <v>0</v>
      </c>
      <c r="Q109" s="247">
        <f>ROUND(E109*P109,2)</f>
        <v>0</v>
      </c>
      <c r="R109" s="249" t="s">
        <v>146</v>
      </c>
      <c r="S109" s="249" t="s">
        <v>139</v>
      </c>
      <c r="T109" s="250" t="s">
        <v>139</v>
      </c>
      <c r="U109" s="225">
        <v>0</v>
      </c>
      <c r="V109" s="225">
        <f>ROUND(E109*U109,2)</f>
        <v>0</v>
      </c>
      <c r="W109" s="225"/>
      <c r="X109" s="225" t="s">
        <v>147</v>
      </c>
      <c r="Y109" s="225" t="s">
        <v>126</v>
      </c>
      <c r="Z109" s="214"/>
      <c r="AA109" s="214"/>
      <c r="AB109" s="214"/>
      <c r="AC109" s="214"/>
      <c r="AD109" s="214"/>
      <c r="AE109" s="214"/>
      <c r="AF109" s="214"/>
      <c r="AG109" s="214" t="s">
        <v>148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0.399999999999999" outlineLevel="1" x14ac:dyDescent="0.25">
      <c r="A110" s="244">
        <v>73</v>
      </c>
      <c r="B110" s="245" t="s">
        <v>299</v>
      </c>
      <c r="C110" s="257" t="s">
        <v>300</v>
      </c>
      <c r="D110" s="246" t="s">
        <v>132</v>
      </c>
      <c r="E110" s="247">
        <v>1</v>
      </c>
      <c r="F110" s="248"/>
      <c r="G110" s="249">
        <f>ROUND(E110*F110,2)</f>
        <v>0</v>
      </c>
      <c r="H110" s="248"/>
      <c r="I110" s="249">
        <f>ROUND(E110*H110,2)</f>
        <v>0</v>
      </c>
      <c r="J110" s="248"/>
      <c r="K110" s="249">
        <f>ROUND(E110*J110,2)</f>
        <v>0</v>
      </c>
      <c r="L110" s="249">
        <v>21</v>
      </c>
      <c r="M110" s="249">
        <f>G110*(1+L110/100)</f>
        <v>0</v>
      </c>
      <c r="N110" s="247">
        <v>1.4290000000000001E-2</v>
      </c>
      <c r="O110" s="247">
        <f>ROUND(E110*N110,2)</f>
        <v>0.01</v>
      </c>
      <c r="P110" s="247">
        <v>0</v>
      </c>
      <c r="Q110" s="247">
        <f>ROUND(E110*P110,2)</f>
        <v>0</v>
      </c>
      <c r="R110" s="249" t="s">
        <v>146</v>
      </c>
      <c r="S110" s="249" t="s">
        <v>139</v>
      </c>
      <c r="T110" s="250" t="s">
        <v>139</v>
      </c>
      <c r="U110" s="225">
        <v>0</v>
      </c>
      <c r="V110" s="225">
        <f>ROUND(E110*U110,2)</f>
        <v>0</v>
      </c>
      <c r="W110" s="225"/>
      <c r="X110" s="225" t="s">
        <v>147</v>
      </c>
      <c r="Y110" s="225" t="s">
        <v>126</v>
      </c>
      <c r="Z110" s="214"/>
      <c r="AA110" s="214"/>
      <c r="AB110" s="214"/>
      <c r="AC110" s="214"/>
      <c r="AD110" s="214"/>
      <c r="AE110" s="214"/>
      <c r="AF110" s="214"/>
      <c r="AG110" s="214" t="s">
        <v>148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ht="20.399999999999999" outlineLevel="1" x14ac:dyDescent="0.25">
      <c r="A111" s="244">
        <v>74</v>
      </c>
      <c r="B111" s="245" t="s">
        <v>301</v>
      </c>
      <c r="C111" s="257" t="s">
        <v>302</v>
      </c>
      <c r="D111" s="246" t="s">
        <v>132</v>
      </c>
      <c r="E111" s="247">
        <v>2</v>
      </c>
      <c r="F111" s="248"/>
      <c r="G111" s="249">
        <f>ROUND(E111*F111,2)</f>
        <v>0</v>
      </c>
      <c r="H111" s="248"/>
      <c r="I111" s="249">
        <f>ROUND(E111*H111,2)</f>
        <v>0</v>
      </c>
      <c r="J111" s="248"/>
      <c r="K111" s="249">
        <f>ROUND(E111*J111,2)</f>
        <v>0</v>
      </c>
      <c r="L111" s="249">
        <v>21</v>
      </c>
      <c r="M111" s="249">
        <f>G111*(1+L111/100)</f>
        <v>0</v>
      </c>
      <c r="N111" s="247">
        <v>8.6400000000000001E-3</v>
      </c>
      <c r="O111" s="247">
        <f>ROUND(E111*N111,2)</f>
        <v>0.02</v>
      </c>
      <c r="P111" s="247">
        <v>0</v>
      </c>
      <c r="Q111" s="247">
        <f>ROUND(E111*P111,2)</f>
        <v>0</v>
      </c>
      <c r="R111" s="249" t="s">
        <v>146</v>
      </c>
      <c r="S111" s="249" t="s">
        <v>139</v>
      </c>
      <c r="T111" s="250" t="s">
        <v>139</v>
      </c>
      <c r="U111" s="225">
        <v>0</v>
      </c>
      <c r="V111" s="225">
        <f>ROUND(E111*U111,2)</f>
        <v>0</v>
      </c>
      <c r="W111" s="225"/>
      <c r="X111" s="225" t="s">
        <v>147</v>
      </c>
      <c r="Y111" s="225" t="s">
        <v>126</v>
      </c>
      <c r="Z111" s="214"/>
      <c r="AA111" s="214"/>
      <c r="AB111" s="214"/>
      <c r="AC111" s="214"/>
      <c r="AD111" s="214"/>
      <c r="AE111" s="214"/>
      <c r="AF111" s="214"/>
      <c r="AG111" s="214" t="s">
        <v>148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0.399999999999999" outlineLevel="1" x14ac:dyDescent="0.25">
      <c r="A112" s="244">
        <v>75</v>
      </c>
      <c r="B112" s="245" t="s">
        <v>303</v>
      </c>
      <c r="C112" s="257" t="s">
        <v>304</v>
      </c>
      <c r="D112" s="246" t="s">
        <v>132</v>
      </c>
      <c r="E112" s="247">
        <v>1</v>
      </c>
      <c r="F112" s="248"/>
      <c r="G112" s="249">
        <f>ROUND(E112*F112,2)</f>
        <v>0</v>
      </c>
      <c r="H112" s="248"/>
      <c r="I112" s="249">
        <f>ROUND(E112*H112,2)</f>
        <v>0</v>
      </c>
      <c r="J112" s="248"/>
      <c r="K112" s="249">
        <f>ROUND(E112*J112,2)</f>
        <v>0</v>
      </c>
      <c r="L112" s="249">
        <v>21</v>
      </c>
      <c r="M112" s="249">
        <f>G112*(1+L112/100)</f>
        <v>0</v>
      </c>
      <c r="N112" s="247">
        <v>1.2959999999999999E-2</v>
      </c>
      <c r="O112" s="247">
        <f>ROUND(E112*N112,2)</f>
        <v>0.01</v>
      </c>
      <c r="P112" s="247">
        <v>0</v>
      </c>
      <c r="Q112" s="247">
        <f>ROUND(E112*P112,2)</f>
        <v>0</v>
      </c>
      <c r="R112" s="249" t="s">
        <v>146</v>
      </c>
      <c r="S112" s="249" t="s">
        <v>139</v>
      </c>
      <c r="T112" s="250" t="s">
        <v>139</v>
      </c>
      <c r="U112" s="225">
        <v>0</v>
      </c>
      <c r="V112" s="225">
        <f>ROUND(E112*U112,2)</f>
        <v>0</v>
      </c>
      <c r="W112" s="225"/>
      <c r="X112" s="225" t="s">
        <v>147</v>
      </c>
      <c r="Y112" s="225" t="s">
        <v>126</v>
      </c>
      <c r="Z112" s="214"/>
      <c r="AA112" s="214"/>
      <c r="AB112" s="214"/>
      <c r="AC112" s="214"/>
      <c r="AD112" s="214"/>
      <c r="AE112" s="214"/>
      <c r="AF112" s="214"/>
      <c r="AG112" s="214" t="s">
        <v>148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0.399999999999999" outlineLevel="1" x14ac:dyDescent="0.25">
      <c r="A113" s="244">
        <v>76</v>
      </c>
      <c r="B113" s="245" t="s">
        <v>305</v>
      </c>
      <c r="C113" s="257" t="s">
        <v>306</v>
      </c>
      <c r="D113" s="246" t="s">
        <v>132</v>
      </c>
      <c r="E113" s="247">
        <v>1</v>
      </c>
      <c r="F113" s="248"/>
      <c r="G113" s="249">
        <f>ROUND(E113*F113,2)</f>
        <v>0</v>
      </c>
      <c r="H113" s="248"/>
      <c r="I113" s="249">
        <f>ROUND(E113*H113,2)</f>
        <v>0</v>
      </c>
      <c r="J113" s="248"/>
      <c r="K113" s="249">
        <f>ROUND(E113*J113,2)</f>
        <v>0</v>
      </c>
      <c r="L113" s="249">
        <v>21</v>
      </c>
      <c r="M113" s="249">
        <f>G113*(1+L113/100)</f>
        <v>0</v>
      </c>
      <c r="N113" s="247">
        <v>1.728E-2</v>
      </c>
      <c r="O113" s="247">
        <f>ROUND(E113*N113,2)</f>
        <v>0.02</v>
      </c>
      <c r="P113" s="247">
        <v>0</v>
      </c>
      <c r="Q113" s="247">
        <f>ROUND(E113*P113,2)</f>
        <v>0</v>
      </c>
      <c r="R113" s="249" t="s">
        <v>146</v>
      </c>
      <c r="S113" s="249" t="s">
        <v>139</v>
      </c>
      <c r="T113" s="250" t="s">
        <v>139</v>
      </c>
      <c r="U113" s="225">
        <v>0</v>
      </c>
      <c r="V113" s="225">
        <f>ROUND(E113*U113,2)</f>
        <v>0</v>
      </c>
      <c r="W113" s="225"/>
      <c r="X113" s="225" t="s">
        <v>147</v>
      </c>
      <c r="Y113" s="225" t="s">
        <v>126</v>
      </c>
      <c r="Z113" s="214"/>
      <c r="AA113" s="214"/>
      <c r="AB113" s="214"/>
      <c r="AC113" s="214"/>
      <c r="AD113" s="214"/>
      <c r="AE113" s="214"/>
      <c r="AF113" s="214"/>
      <c r="AG113" s="214" t="s">
        <v>148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ht="30.6" outlineLevel="1" x14ac:dyDescent="0.25">
      <c r="A114" s="244">
        <v>77</v>
      </c>
      <c r="B114" s="245" t="s">
        <v>307</v>
      </c>
      <c r="C114" s="257" t="s">
        <v>308</v>
      </c>
      <c r="D114" s="246" t="s">
        <v>132</v>
      </c>
      <c r="E114" s="247">
        <v>1</v>
      </c>
      <c r="F114" s="248"/>
      <c r="G114" s="249">
        <f>ROUND(E114*F114,2)</f>
        <v>0</v>
      </c>
      <c r="H114" s="248"/>
      <c r="I114" s="249">
        <f>ROUND(E114*H114,2)</f>
        <v>0</v>
      </c>
      <c r="J114" s="248"/>
      <c r="K114" s="249">
        <f>ROUND(E114*J114,2)</f>
        <v>0</v>
      </c>
      <c r="L114" s="249">
        <v>21</v>
      </c>
      <c r="M114" s="249">
        <f>G114*(1+L114/100)</f>
        <v>0</v>
      </c>
      <c r="N114" s="247">
        <v>2.5919999999999999E-2</v>
      </c>
      <c r="O114" s="247">
        <f>ROUND(E114*N114,2)</f>
        <v>0.03</v>
      </c>
      <c r="P114" s="247">
        <v>0</v>
      </c>
      <c r="Q114" s="247">
        <f>ROUND(E114*P114,2)</f>
        <v>0</v>
      </c>
      <c r="R114" s="249" t="s">
        <v>146</v>
      </c>
      <c r="S114" s="249" t="s">
        <v>139</v>
      </c>
      <c r="T114" s="250" t="s">
        <v>139</v>
      </c>
      <c r="U114" s="225">
        <v>0</v>
      </c>
      <c r="V114" s="225">
        <f>ROUND(E114*U114,2)</f>
        <v>0</v>
      </c>
      <c r="W114" s="225"/>
      <c r="X114" s="225" t="s">
        <v>147</v>
      </c>
      <c r="Y114" s="225" t="s">
        <v>126</v>
      </c>
      <c r="Z114" s="214"/>
      <c r="AA114" s="214"/>
      <c r="AB114" s="214"/>
      <c r="AC114" s="214"/>
      <c r="AD114" s="214"/>
      <c r="AE114" s="214"/>
      <c r="AF114" s="214"/>
      <c r="AG114" s="214" t="s">
        <v>148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ht="20.399999999999999" outlineLevel="1" x14ac:dyDescent="0.25">
      <c r="A115" s="244">
        <v>78</v>
      </c>
      <c r="B115" s="245" t="s">
        <v>309</v>
      </c>
      <c r="C115" s="257" t="s">
        <v>310</v>
      </c>
      <c r="D115" s="246" t="s">
        <v>132</v>
      </c>
      <c r="E115" s="247">
        <v>4</v>
      </c>
      <c r="F115" s="248"/>
      <c r="G115" s="249">
        <f>ROUND(E115*F115,2)</f>
        <v>0</v>
      </c>
      <c r="H115" s="248"/>
      <c r="I115" s="249">
        <f>ROUND(E115*H115,2)</f>
        <v>0</v>
      </c>
      <c r="J115" s="248"/>
      <c r="K115" s="249">
        <f>ROUND(E115*J115,2)</f>
        <v>0</v>
      </c>
      <c r="L115" s="249">
        <v>21</v>
      </c>
      <c r="M115" s="249">
        <f>G115*(1+L115/100)</f>
        <v>0</v>
      </c>
      <c r="N115" s="247">
        <v>1.312E-2</v>
      </c>
      <c r="O115" s="247">
        <f>ROUND(E115*N115,2)</f>
        <v>0.05</v>
      </c>
      <c r="P115" s="247">
        <v>0</v>
      </c>
      <c r="Q115" s="247">
        <f>ROUND(E115*P115,2)</f>
        <v>0</v>
      </c>
      <c r="R115" s="249" t="s">
        <v>146</v>
      </c>
      <c r="S115" s="249" t="s">
        <v>139</v>
      </c>
      <c r="T115" s="250" t="s">
        <v>139</v>
      </c>
      <c r="U115" s="225">
        <v>0</v>
      </c>
      <c r="V115" s="225">
        <f>ROUND(E115*U115,2)</f>
        <v>0</v>
      </c>
      <c r="W115" s="225"/>
      <c r="X115" s="225" t="s">
        <v>147</v>
      </c>
      <c r="Y115" s="225" t="s">
        <v>126</v>
      </c>
      <c r="Z115" s="214"/>
      <c r="AA115" s="214"/>
      <c r="AB115" s="214"/>
      <c r="AC115" s="214"/>
      <c r="AD115" s="214"/>
      <c r="AE115" s="214"/>
      <c r="AF115" s="214"/>
      <c r="AG115" s="214" t="s">
        <v>148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0.399999999999999" outlineLevel="1" x14ac:dyDescent="0.25">
      <c r="A116" s="244">
        <v>79</v>
      </c>
      <c r="B116" s="245" t="s">
        <v>311</v>
      </c>
      <c r="C116" s="257" t="s">
        <v>312</v>
      </c>
      <c r="D116" s="246" t="s">
        <v>132</v>
      </c>
      <c r="E116" s="247">
        <v>1</v>
      </c>
      <c r="F116" s="248"/>
      <c r="G116" s="249">
        <f>ROUND(E116*F116,2)</f>
        <v>0</v>
      </c>
      <c r="H116" s="248"/>
      <c r="I116" s="249">
        <f>ROUND(E116*H116,2)</f>
        <v>0</v>
      </c>
      <c r="J116" s="248"/>
      <c r="K116" s="249">
        <f>ROUND(E116*J116,2)</f>
        <v>0</v>
      </c>
      <c r="L116" s="249">
        <v>21</v>
      </c>
      <c r="M116" s="249">
        <f>G116*(1+L116/100)</f>
        <v>0</v>
      </c>
      <c r="N116" s="247">
        <v>1.6400000000000001E-2</v>
      </c>
      <c r="O116" s="247">
        <f>ROUND(E116*N116,2)</f>
        <v>0.02</v>
      </c>
      <c r="P116" s="247">
        <v>0</v>
      </c>
      <c r="Q116" s="247">
        <f>ROUND(E116*P116,2)</f>
        <v>0</v>
      </c>
      <c r="R116" s="249" t="s">
        <v>146</v>
      </c>
      <c r="S116" s="249" t="s">
        <v>139</v>
      </c>
      <c r="T116" s="250" t="s">
        <v>139</v>
      </c>
      <c r="U116" s="225">
        <v>0</v>
      </c>
      <c r="V116" s="225">
        <f>ROUND(E116*U116,2)</f>
        <v>0</v>
      </c>
      <c r="W116" s="225"/>
      <c r="X116" s="225" t="s">
        <v>147</v>
      </c>
      <c r="Y116" s="225" t="s">
        <v>126</v>
      </c>
      <c r="Z116" s="214"/>
      <c r="AA116" s="214"/>
      <c r="AB116" s="214"/>
      <c r="AC116" s="214"/>
      <c r="AD116" s="214"/>
      <c r="AE116" s="214"/>
      <c r="AF116" s="214"/>
      <c r="AG116" s="214" t="s">
        <v>148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0.399999999999999" outlineLevel="1" x14ac:dyDescent="0.25">
      <c r="A117" s="244">
        <v>80</v>
      </c>
      <c r="B117" s="245" t="s">
        <v>313</v>
      </c>
      <c r="C117" s="257" t="s">
        <v>314</v>
      </c>
      <c r="D117" s="246" t="s">
        <v>132</v>
      </c>
      <c r="E117" s="247">
        <v>1</v>
      </c>
      <c r="F117" s="248"/>
      <c r="G117" s="249">
        <f>ROUND(E117*F117,2)</f>
        <v>0</v>
      </c>
      <c r="H117" s="248"/>
      <c r="I117" s="249">
        <f>ROUND(E117*H117,2)</f>
        <v>0</v>
      </c>
      <c r="J117" s="248"/>
      <c r="K117" s="249">
        <f>ROUND(E117*J117,2)</f>
        <v>0</v>
      </c>
      <c r="L117" s="249">
        <v>21</v>
      </c>
      <c r="M117" s="249">
        <f>G117*(1+L117/100)</f>
        <v>0</v>
      </c>
      <c r="N117" s="247">
        <v>1.968E-2</v>
      </c>
      <c r="O117" s="247">
        <f>ROUND(E117*N117,2)</f>
        <v>0.02</v>
      </c>
      <c r="P117" s="247">
        <v>0</v>
      </c>
      <c r="Q117" s="247">
        <f>ROUND(E117*P117,2)</f>
        <v>0</v>
      </c>
      <c r="R117" s="249" t="s">
        <v>146</v>
      </c>
      <c r="S117" s="249" t="s">
        <v>139</v>
      </c>
      <c r="T117" s="250" t="s">
        <v>139</v>
      </c>
      <c r="U117" s="225">
        <v>0</v>
      </c>
      <c r="V117" s="225">
        <f>ROUND(E117*U117,2)</f>
        <v>0</v>
      </c>
      <c r="W117" s="225"/>
      <c r="X117" s="225" t="s">
        <v>147</v>
      </c>
      <c r="Y117" s="225" t="s">
        <v>126</v>
      </c>
      <c r="Z117" s="214"/>
      <c r="AA117" s="214"/>
      <c r="AB117" s="214"/>
      <c r="AC117" s="214"/>
      <c r="AD117" s="214"/>
      <c r="AE117" s="214"/>
      <c r="AF117" s="214"/>
      <c r="AG117" s="214" t="s">
        <v>148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20.399999999999999" outlineLevel="1" x14ac:dyDescent="0.25">
      <c r="A118" s="244">
        <v>81</v>
      </c>
      <c r="B118" s="245" t="s">
        <v>315</v>
      </c>
      <c r="C118" s="257" t="s">
        <v>316</v>
      </c>
      <c r="D118" s="246" t="s">
        <v>132</v>
      </c>
      <c r="E118" s="247">
        <v>1</v>
      </c>
      <c r="F118" s="248"/>
      <c r="G118" s="249">
        <f>ROUND(E118*F118,2)</f>
        <v>0</v>
      </c>
      <c r="H118" s="248"/>
      <c r="I118" s="249">
        <f>ROUND(E118*H118,2)</f>
        <v>0</v>
      </c>
      <c r="J118" s="248"/>
      <c r="K118" s="249">
        <f>ROUND(E118*J118,2)</f>
        <v>0</v>
      </c>
      <c r="L118" s="249">
        <v>21</v>
      </c>
      <c r="M118" s="249">
        <f>G118*(1+L118/100)</f>
        <v>0</v>
      </c>
      <c r="N118" s="247">
        <v>2.2960000000000001E-2</v>
      </c>
      <c r="O118" s="247">
        <f>ROUND(E118*N118,2)</f>
        <v>0.02</v>
      </c>
      <c r="P118" s="247">
        <v>0</v>
      </c>
      <c r="Q118" s="247">
        <f>ROUND(E118*P118,2)</f>
        <v>0</v>
      </c>
      <c r="R118" s="249" t="s">
        <v>146</v>
      </c>
      <c r="S118" s="249" t="s">
        <v>139</v>
      </c>
      <c r="T118" s="250" t="s">
        <v>139</v>
      </c>
      <c r="U118" s="225">
        <v>0</v>
      </c>
      <c r="V118" s="225">
        <f>ROUND(E118*U118,2)</f>
        <v>0</v>
      </c>
      <c r="W118" s="225"/>
      <c r="X118" s="225" t="s">
        <v>147</v>
      </c>
      <c r="Y118" s="225" t="s">
        <v>126</v>
      </c>
      <c r="Z118" s="214"/>
      <c r="AA118" s="214"/>
      <c r="AB118" s="214"/>
      <c r="AC118" s="214"/>
      <c r="AD118" s="214"/>
      <c r="AE118" s="214"/>
      <c r="AF118" s="214"/>
      <c r="AG118" s="214" t="s">
        <v>148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ht="30.6" outlineLevel="1" x14ac:dyDescent="0.25">
      <c r="A119" s="244">
        <v>82</v>
      </c>
      <c r="B119" s="245" t="s">
        <v>317</v>
      </c>
      <c r="C119" s="257" t="s">
        <v>318</v>
      </c>
      <c r="D119" s="246" t="s">
        <v>132</v>
      </c>
      <c r="E119" s="247">
        <v>1</v>
      </c>
      <c r="F119" s="248"/>
      <c r="G119" s="249">
        <f>ROUND(E119*F119,2)</f>
        <v>0</v>
      </c>
      <c r="H119" s="248"/>
      <c r="I119" s="249">
        <f>ROUND(E119*H119,2)</f>
        <v>0</v>
      </c>
      <c r="J119" s="248"/>
      <c r="K119" s="249">
        <f>ROUND(E119*J119,2)</f>
        <v>0</v>
      </c>
      <c r="L119" s="249">
        <v>21</v>
      </c>
      <c r="M119" s="249">
        <f>G119*(1+L119/100)</f>
        <v>0</v>
      </c>
      <c r="N119" s="247">
        <v>2.426E-2</v>
      </c>
      <c r="O119" s="247">
        <f>ROUND(E119*N119,2)</f>
        <v>0.02</v>
      </c>
      <c r="P119" s="247">
        <v>0</v>
      </c>
      <c r="Q119" s="247">
        <f>ROUND(E119*P119,2)</f>
        <v>0</v>
      </c>
      <c r="R119" s="249" t="s">
        <v>146</v>
      </c>
      <c r="S119" s="249" t="s">
        <v>139</v>
      </c>
      <c r="T119" s="250" t="s">
        <v>139</v>
      </c>
      <c r="U119" s="225">
        <v>0</v>
      </c>
      <c r="V119" s="225">
        <f>ROUND(E119*U119,2)</f>
        <v>0</v>
      </c>
      <c r="W119" s="225"/>
      <c r="X119" s="225" t="s">
        <v>147</v>
      </c>
      <c r="Y119" s="225" t="s">
        <v>126</v>
      </c>
      <c r="Z119" s="214"/>
      <c r="AA119" s="214"/>
      <c r="AB119" s="214"/>
      <c r="AC119" s="214"/>
      <c r="AD119" s="214"/>
      <c r="AE119" s="214"/>
      <c r="AF119" s="214"/>
      <c r="AG119" s="214" t="s">
        <v>148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ht="20.399999999999999" outlineLevel="1" x14ac:dyDescent="0.25">
      <c r="A120" s="244">
        <v>83</v>
      </c>
      <c r="B120" s="245" t="s">
        <v>319</v>
      </c>
      <c r="C120" s="257" t="s">
        <v>320</v>
      </c>
      <c r="D120" s="246" t="s">
        <v>132</v>
      </c>
      <c r="E120" s="247">
        <v>1</v>
      </c>
      <c r="F120" s="248"/>
      <c r="G120" s="249">
        <f>ROUND(E120*F120,2)</f>
        <v>0</v>
      </c>
      <c r="H120" s="248"/>
      <c r="I120" s="249">
        <f>ROUND(E120*H120,2)</f>
        <v>0</v>
      </c>
      <c r="J120" s="248"/>
      <c r="K120" s="249">
        <f>ROUND(E120*J120,2)</f>
        <v>0</v>
      </c>
      <c r="L120" s="249">
        <v>21</v>
      </c>
      <c r="M120" s="249">
        <f>G120*(1+L120/100)</f>
        <v>0</v>
      </c>
      <c r="N120" s="247">
        <v>1.8509999999999999E-2</v>
      </c>
      <c r="O120" s="247">
        <f>ROUND(E120*N120,2)</f>
        <v>0.02</v>
      </c>
      <c r="P120" s="247">
        <v>0</v>
      </c>
      <c r="Q120" s="247">
        <f>ROUND(E120*P120,2)</f>
        <v>0</v>
      </c>
      <c r="R120" s="249" t="s">
        <v>146</v>
      </c>
      <c r="S120" s="249" t="s">
        <v>139</v>
      </c>
      <c r="T120" s="250" t="s">
        <v>139</v>
      </c>
      <c r="U120" s="225">
        <v>0</v>
      </c>
      <c r="V120" s="225">
        <f>ROUND(E120*U120,2)</f>
        <v>0</v>
      </c>
      <c r="W120" s="225"/>
      <c r="X120" s="225" t="s">
        <v>147</v>
      </c>
      <c r="Y120" s="225" t="s">
        <v>126</v>
      </c>
      <c r="Z120" s="214"/>
      <c r="AA120" s="214"/>
      <c r="AB120" s="214"/>
      <c r="AC120" s="214"/>
      <c r="AD120" s="214"/>
      <c r="AE120" s="214"/>
      <c r="AF120" s="214"/>
      <c r="AG120" s="214" t="s">
        <v>148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ht="20.399999999999999" outlineLevel="1" x14ac:dyDescent="0.25">
      <c r="A121" s="244">
        <v>84</v>
      </c>
      <c r="B121" s="245" t="s">
        <v>321</v>
      </c>
      <c r="C121" s="257" t="s">
        <v>322</v>
      </c>
      <c r="D121" s="246" t="s">
        <v>132</v>
      </c>
      <c r="E121" s="247">
        <v>3</v>
      </c>
      <c r="F121" s="248"/>
      <c r="G121" s="249">
        <f>ROUND(E121*F121,2)</f>
        <v>0</v>
      </c>
      <c r="H121" s="248"/>
      <c r="I121" s="249">
        <f>ROUND(E121*H121,2)</f>
        <v>0</v>
      </c>
      <c r="J121" s="248"/>
      <c r="K121" s="249">
        <f>ROUND(E121*J121,2)</f>
        <v>0</v>
      </c>
      <c r="L121" s="249">
        <v>21</v>
      </c>
      <c r="M121" s="249">
        <f>G121*(1+L121/100)</f>
        <v>0</v>
      </c>
      <c r="N121" s="247">
        <v>9.5999999999999992E-3</v>
      </c>
      <c r="O121" s="247">
        <f>ROUND(E121*N121,2)</f>
        <v>0.03</v>
      </c>
      <c r="P121" s="247">
        <v>0</v>
      </c>
      <c r="Q121" s="247">
        <f>ROUND(E121*P121,2)</f>
        <v>0</v>
      </c>
      <c r="R121" s="249" t="s">
        <v>146</v>
      </c>
      <c r="S121" s="249" t="s">
        <v>139</v>
      </c>
      <c r="T121" s="250" t="s">
        <v>139</v>
      </c>
      <c r="U121" s="225">
        <v>0</v>
      </c>
      <c r="V121" s="225">
        <f>ROUND(E121*U121,2)</f>
        <v>0</v>
      </c>
      <c r="W121" s="225"/>
      <c r="X121" s="225" t="s">
        <v>147</v>
      </c>
      <c r="Y121" s="225" t="s">
        <v>126</v>
      </c>
      <c r="Z121" s="214"/>
      <c r="AA121" s="214"/>
      <c r="AB121" s="214"/>
      <c r="AC121" s="214"/>
      <c r="AD121" s="214"/>
      <c r="AE121" s="214"/>
      <c r="AF121" s="214"/>
      <c r="AG121" s="214" t="s">
        <v>148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0.399999999999999" outlineLevel="1" x14ac:dyDescent="0.25">
      <c r="A122" s="244">
        <v>85</v>
      </c>
      <c r="B122" s="245" t="s">
        <v>323</v>
      </c>
      <c r="C122" s="257" t="s">
        <v>324</v>
      </c>
      <c r="D122" s="246" t="s">
        <v>132</v>
      </c>
      <c r="E122" s="247">
        <v>1</v>
      </c>
      <c r="F122" s="248"/>
      <c r="G122" s="249">
        <f>ROUND(E122*F122,2)</f>
        <v>0</v>
      </c>
      <c r="H122" s="248"/>
      <c r="I122" s="249">
        <f>ROUND(E122*H122,2)</f>
        <v>0</v>
      </c>
      <c r="J122" s="248"/>
      <c r="K122" s="249">
        <f>ROUND(E122*J122,2)</f>
        <v>0</v>
      </c>
      <c r="L122" s="249">
        <v>21</v>
      </c>
      <c r="M122" s="249">
        <f>G122*(1+L122/100)</f>
        <v>0</v>
      </c>
      <c r="N122" s="247">
        <v>1.4500000000000001E-2</v>
      </c>
      <c r="O122" s="247">
        <f>ROUND(E122*N122,2)</f>
        <v>0.01</v>
      </c>
      <c r="P122" s="247">
        <v>0</v>
      </c>
      <c r="Q122" s="247">
        <f>ROUND(E122*P122,2)</f>
        <v>0</v>
      </c>
      <c r="R122" s="249" t="s">
        <v>146</v>
      </c>
      <c r="S122" s="249" t="s">
        <v>139</v>
      </c>
      <c r="T122" s="250" t="s">
        <v>139</v>
      </c>
      <c r="U122" s="225">
        <v>0</v>
      </c>
      <c r="V122" s="225">
        <f>ROUND(E122*U122,2)</f>
        <v>0</v>
      </c>
      <c r="W122" s="225"/>
      <c r="X122" s="225" t="s">
        <v>147</v>
      </c>
      <c r="Y122" s="225" t="s">
        <v>126</v>
      </c>
      <c r="Z122" s="214"/>
      <c r="AA122" s="214"/>
      <c r="AB122" s="214"/>
      <c r="AC122" s="214"/>
      <c r="AD122" s="214"/>
      <c r="AE122" s="214"/>
      <c r="AF122" s="214"/>
      <c r="AG122" s="214" t="s">
        <v>148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5">
      <c r="A123" s="244">
        <v>86</v>
      </c>
      <c r="B123" s="245" t="s">
        <v>325</v>
      </c>
      <c r="C123" s="257" t="s">
        <v>326</v>
      </c>
      <c r="D123" s="246" t="s">
        <v>132</v>
      </c>
      <c r="E123" s="247">
        <v>4</v>
      </c>
      <c r="F123" s="248"/>
      <c r="G123" s="249">
        <f>ROUND(E123*F123,2)</f>
        <v>0</v>
      </c>
      <c r="H123" s="248"/>
      <c r="I123" s="249">
        <f>ROUND(E123*H123,2)</f>
        <v>0</v>
      </c>
      <c r="J123" s="248"/>
      <c r="K123" s="249">
        <f>ROUND(E123*J123,2)</f>
        <v>0</v>
      </c>
      <c r="L123" s="249">
        <v>21</v>
      </c>
      <c r="M123" s="249">
        <f>G123*(1+L123/100)</f>
        <v>0</v>
      </c>
      <c r="N123" s="247">
        <v>1E-3</v>
      </c>
      <c r="O123" s="247">
        <f>ROUND(E123*N123,2)</f>
        <v>0</v>
      </c>
      <c r="P123" s="247">
        <v>0</v>
      </c>
      <c r="Q123" s="247">
        <f>ROUND(E123*P123,2)</f>
        <v>0</v>
      </c>
      <c r="R123" s="249"/>
      <c r="S123" s="249" t="s">
        <v>123</v>
      </c>
      <c r="T123" s="250" t="s">
        <v>124</v>
      </c>
      <c r="U123" s="225">
        <v>0</v>
      </c>
      <c r="V123" s="225">
        <f>ROUND(E123*U123,2)</f>
        <v>0</v>
      </c>
      <c r="W123" s="225"/>
      <c r="X123" s="225" t="s">
        <v>147</v>
      </c>
      <c r="Y123" s="225" t="s">
        <v>126</v>
      </c>
      <c r="Z123" s="214"/>
      <c r="AA123" s="214"/>
      <c r="AB123" s="214"/>
      <c r="AC123" s="214"/>
      <c r="AD123" s="214"/>
      <c r="AE123" s="214"/>
      <c r="AF123" s="214"/>
      <c r="AG123" s="214" t="s">
        <v>148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5">
      <c r="A124" s="244">
        <v>87</v>
      </c>
      <c r="B124" s="245" t="s">
        <v>327</v>
      </c>
      <c r="C124" s="257" t="s">
        <v>328</v>
      </c>
      <c r="D124" s="246" t="s">
        <v>187</v>
      </c>
      <c r="E124" s="247">
        <v>0.38551999999999997</v>
      </c>
      <c r="F124" s="248"/>
      <c r="G124" s="249">
        <f>ROUND(E124*F124,2)</f>
        <v>0</v>
      </c>
      <c r="H124" s="248"/>
      <c r="I124" s="249">
        <f>ROUND(E124*H124,2)</f>
        <v>0</v>
      </c>
      <c r="J124" s="248"/>
      <c r="K124" s="249">
        <f>ROUND(E124*J124,2)</f>
        <v>0</v>
      </c>
      <c r="L124" s="249">
        <v>21</v>
      </c>
      <c r="M124" s="249">
        <f>G124*(1+L124/100)</f>
        <v>0</v>
      </c>
      <c r="N124" s="247">
        <v>0</v>
      </c>
      <c r="O124" s="247">
        <f>ROUND(E124*N124,2)</f>
        <v>0</v>
      </c>
      <c r="P124" s="247">
        <v>0</v>
      </c>
      <c r="Q124" s="247">
        <f>ROUND(E124*P124,2)</f>
        <v>0</v>
      </c>
      <c r="R124" s="249" t="s">
        <v>188</v>
      </c>
      <c r="S124" s="249" t="s">
        <v>139</v>
      </c>
      <c r="T124" s="250" t="s">
        <v>139</v>
      </c>
      <c r="U124" s="225">
        <v>2.71</v>
      </c>
      <c r="V124" s="225">
        <f>ROUND(E124*U124,2)</f>
        <v>1.04</v>
      </c>
      <c r="W124" s="225"/>
      <c r="X124" s="225" t="s">
        <v>162</v>
      </c>
      <c r="Y124" s="225" t="s">
        <v>126</v>
      </c>
      <c r="Z124" s="214"/>
      <c r="AA124" s="214"/>
      <c r="AB124" s="214"/>
      <c r="AC124" s="214"/>
      <c r="AD124" s="214"/>
      <c r="AE124" s="214"/>
      <c r="AF124" s="214"/>
      <c r="AG124" s="214" t="s">
        <v>163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5">
      <c r="A125" s="230" t="s">
        <v>118</v>
      </c>
      <c r="B125" s="231" t="s">
        <v>86</v>
      </c>
      <c r="C125" s="256" t="s">
        <v>87</v>
      </c>
      <c r="D125" s="232"/>
      <c r="E125" s="233"/>
      <c r="F125" s="234"/>
      <c r="G125" s="234">
        <f>SUMIF(AG126:AG130,"&lt;&gt;NOR",G126:G130)</f>
        <v>0</v>
      </c>
      <c r="H125" s="234"/>
      <c r="I125" s="234">
        <f>SUM(I126:I130)</f>
        <v>0</v>
      </c>
      <c r="J125" s="234"/>
      <c r="K125" s="234">
        <f>SUM(K126:K130)</f>
        <v>0</v>
      </c>
      <c r="L125" s="234"/>
      <c r="M125" s="234">
        <f>SUM(M126:M130)</f>
        <v>0</v>
      </c>
      <c r="N125" s="233"/>
      <c r="O125" s="233">
        <f>SUM(O126:O130)</f>
        <v>0.03</v>
      </c>
      <c r="P125" s="233"/>
      <c r="Q125" s="233">
        <f>SUM(Q126:Q130)</f>
        <v>0</v>
      </c>
      <c r="R125" s="234"/>
      <c r="S125" s="234"/>
      <c r="T125" s="235"/>
      <c r="U125" s="229"/>
      <c r="V125" s="229">
        <f>SUM(V126:V130)</f>
        <v>9.2199999999999989</v>
      </c>
      <c r="W125" s="229"/>
      <c r="X125" s="229"/>
      <c r="Y125" s="229"/>
      <c r="AG125" t="s">
        <v>119</v>
      </c>
    </row>
    <row r="126" spans="1:60" outlineLevel="1" x14ac:dyDescent="0.25">
      <c r="A126" s="237">
        <v>88</v>
      </c>
      <c r="B126" s="238" t="s">
        <v>329</v>
      </c>
      <c r="C126" s="258" t="s">
        <v>330</v>
      </c>
      <c r="D126" s="239" t="s">
        <v>331</v>
      </c>
      <c r="E126" s="240">
        <v>30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21</v>
      </c>
      <c r="M126" s="242">
        <f>G126*(1+L126/100)</f>
        <v>0</v>
      </c>
      <c r="N126" s="240">
        <v>6.0000000000000002E-5</v>
      </c>
      <c r="O126" s="240">
        <f>ROUND(E126*N126,2)</f>
        <v>0</v>
      </c>
      <c r="P126" s="240">
        <v>0</v>
      </c>
      <c r="Q126" s="240">
        <f>ROUND(E126*P126,2)</f>
        <v>0</v>
      </c>
      <c r="R126" s="242" t="s">
        <v>332</v>
      </c>
      <c r="S126" s="242" t="s">
        <v>139</v>
      </c>
      <c r="T126" s="243" t="s">
        <v>139</v>
      </c>
      <c r="U126" s="225">
        <v>0.30399999999999999</v>
      </c>
      <c r="V126" s="225">
        <f>ROUND(E126*U126,2)</f>
        <v>9.1199999999999992</v>
      </c>
      <c r="W126" s="225"/>
      <c r="X126" s="225" t="s">
        <v>125</v>
      </c>
      <c r="Y126" s="225" t="s">
        <v>126</v>
      </c>
      <c r="Z126" s="214"/>
      <c r="AA126" s="214"/>
      <c r="AB126" s="214"/>
      <c r="AC126" s="214"/>
      <c r="AD126" s="214"/>
      <c r="AE126" s="214"/>
      <c r="AF126" s="214"/>
      <c r="AG126" s="214" t="s">
        <v>127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5">
      <c r="A127" s="221"/>
      <c r="B127" s="222"/>
      <c r="C127" s="259" t="s">
        <v>333</v>
      </c>
      <c r="D127" s="227"/>
      <c r="E127" s="228">
        <v>30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4"/>
      <c r="AA127" s="214"/>
      <c r="AB127" s="214"/>
      <c r="AC127" s="214"/>
      <c r="AD127" s="214"/>
      <c r="AE127" s="214"/>
      <c r="AF127" s="214"/>
      <c r="AG127" s="214" t="s">
        <v>141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5">
      <c r="A128" s="244">
        <v>89</v>
      </c>
      <c r="B128" s="245" t="s">
        <v>334</v>
      </c>
      <c r="C128" s="257" t="s">
        <v>335</v>
      </c>
      <c r="D128" s="246" t="s">
        <v>331</v>
      </c>
      <c r="E128" s="247">
        <v>30</v>
      </c>
      <c r="F128" s="248"/>
      <c r="G128" s="249">
        <f>ROUND(E128*F128,2)</f>
        <v>0</v>
      </c>
      <c r="H128" s="248"/>
      <c r="I128" s="249">
        <f>ROUND(E128*H128,2)</f>
        <v>0</v>
      </c>
      <c r="J128" s="248"/>
      <c r="K128" s="249">
        <f>ROUND(E128*J128,2)</f>
        <v>0</v>
      </c>
      <c r="L128" s="249">
        <v>21</v>
      </c>
      <c r="M128" s="249">
        <f>G128*(1+L128/100)</f>
        <v>0</v>
      </c>
      <c r="N128" s="247">
        <v>1E-3</v>
      </c>
      <c r="O128" s="247">
        <f>ROUND(E128*N128,2)</f>
        <v>0.03</v>
      </c>
      <c r="P128" s="247">
        <v>0</v>
      </c>
      <c r="Q128" s="247">
        <f>ROUND(E128*P128,2)</f>
        <v>0</v>
      </c>
      <c r="R128" s="249" t="s">
        <v>146</v>
      </c>
      <c r="S128" s="249" t="s">
        <v>139</v>
      </c>
      <c r="T128" s="250" t="s">
        <v>139</v>
      </c>
      <c r="U128" s="225">
        <v>0</v>
      </c>
      <c r="V128" s="225">
        <f>ROUND(E128*U128,2)</f>
        <v>0</v>
      </c>
      <c r="W128" s="225"/>
      <c r="X128" s="225" t="s">
        <v>147</v>
      </c>
      <c r="Y128" s="225" t="s">
        <v>126</v>
      </c>
      <c r="Z128" s="214"/>
      <c r="AA128" s="214"/>
      <c r="AB128" s="214"/>
      <c r="AC128" s="214"/>
      <c r="AD128" s="214"/>
      <c r="AE128" s="214"/>
      <c r="AF128" s="214"/>
      <c r="AG128" s="214" t="s">
        <v>148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5">
      <c r="A129" s="237">
        <v>90</v>
      </c>
      <c r="B129" s="238" t="s">
        <v>336</v>
      </c>
      <c r="C129" s="258" t="s">
        <v>337</v>
      </c>
      <c r="D129" s="239" t="s">
        <v>187</v>
      </c>
      <c r="E129" s="240">
        <v>3.1800000000000002E-2</v>
      </c>
      <c r="F129" s="241"/>
      <c r="G129" s="242">
        <f>ROUND(E129*F129,2)</f>
        <v>0</v>
      </c>
      <c r="H129" s="241"/>
      <c r="I129" s="242">
        <f>ROUND(E129*H129,2)</f>
        <v>0</v>
      </c>
      <c r="J129" s="241"/>
      <c r="K129" s="242">
        <f>ROUND(E129*J129,2)</f>
        <v>0</v>
      </c>
      <c r="L129" s="242">
        <v>21</v>
      </c>
      <c r="M129" s="242">
        <f>G129*(1+L129/100)</f>
        <v>0</v>
      </c>
      <c r="N129" s="240">
        <v>0</v>
      </c>
      <c r="O129" s="240">
        <f>ROUND(E129*N129,2)</f>
        <v>0</v>
      </c>
      <c r="P129" s="240">
        <v>0</v>
      </c>
      <c r="Q129" s="240">
        <f>ROUND(E129*P129,2)</f>
        <v>0</v>
      </c>
      <c r="R129" s="242" t="s">
        <v>332</v>
      </c>
      <c r="S129" s="242" t="s">
        <v>139</v>
      </c>
      <c r="T129" s="243" t="s">
        <v>139</v>
      </c>
      <c r="U129" s="225">
        <v>3.0059999999999998</v>
      </c>
      <c r="V129" s="225">
        <f>ROUND(E129*U129,2)</f>
        <v>0.1</v>
      </c>
      <c r="W129" s="225"/>
      <c r="X129" s="225" t="s">
        <v>162</v>
      </c>
      <c r="Y129" s="225" t="s">
        <v>126</v>
      </c>
      <c r="Z129" s="214"/>
      <c r="AA129" s="214"/>
      <c r="AB129" s="214"/>
      <c r="AC129" s="214"/>
      <c r="AD129" s="214"/>
      <c r="AE129" s="214"/>
      <c r="AF129" s="214"/>
      <c r="AG129" s="214" t="s">
        <v>163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2" x14ac:dyDescent="0.25">
      <c r="A130" s="221"/>
      <c r="B130" s="222"/>
      <c r="C130" s="263" t="s">
        <v>164</v>
      </c>
      <c r="D130" s="254"/>
      <c r="E130" s="254"/>
      <c r="F130" s="254"/>
      <c r="G130" s="254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4"/>
      <c r="AA130" s="214"/>
      <c r="AB130" s="214"/>
      <c r="AC130" s="214"/>
      <c r="AD130" s="214"/>
      <c r="AE130" s="214"/>
      <c r="AF130" s="214"/>
      <c r="AG130" s="214" t="s">
        <v>165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x14ac:dyDescent="0.25">
      <c r="A131" s="3"/>
      <c r="B131" s="4"/>
      <c r="C131" s="265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AE131">
        <v>12</v>
      </c>
      <c r="AF131">
        <v>21</v>
      </c>
      <c r="AG131" t="s">
        <v>104</v>
      </c>
    </row>
    <row r="132" spans="1:60" x14ac:dyDescent="0.25">
      <c r="A132" s="217"/>
      <c r="B132" s="218" t="s">
        <v>29</v>
      </c>
      <c r="C132" s="266"/>
      <c r="D132" s="219"/>
      <c r="E132" s="220"/>
      <c r="F132" s="220"/>
      <c r="G132" s="236">
        <f>G8+G13+G25+G37+G43+G54+G62+G83+G96+G125</f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AE132">
        <f>SUMIF(L7:L130,AE131,G7:G130)</f>
        <v>0</v>
      </c>
      <c r="AF132">
        <f>SUMIF(L7:L130,AF131,G7:G130)</f>
        <v>0</v>
      </c>
      <c r="AG132" t="s">
        <v>338</v>
      </c>
    </row>
    <row r="133" spans="1:60" x14ac:dyDescent="0.25">
      <c r="C133" s="267"/>
      <c r="D133" s="10"/>
      <c r="AG133" t="s">
        <v>339</v>
      </c>
    </row>
    <row r="134" spans="1:60" x14ac:dyDescent="0.25">
      <c r="D134" s="10"/>
    </row>
    <row r="135" spans="1:60" x14ac:dyDescent="0.25">
      <c r="D135" s="10"/>
    </row>
    <row r="136" spans="1:60" x14ac:dyDescent="0.25">
      <c r="D136" s="10"/>
    </row>
    <row r="137" spans="1:60" x14ac:dyDescent="0.25">
      <c r="D137" s="10"/>
    </row>
    <row r="138" spans="1:60" x14ac:dyDescent="0.25">
      <c r="D138" s="10"/>
    </row>
    <row r="139" spans="1:60" x14ac:dyDescent="0.25">
      <c r="D139" s="10"/>
    </row>
    <row r="140" spans="1:60" x14ac:dyDescent="0.25">
      <c r="D140" s="10"/>
    </row>
    <row r="141" spans="1:60" x14ac:dyDescent="0.25">
      <c r="D141" s="10"/>
    </row>
    <row r="142" spans="1:60" x14ac:dyDescent="0.25">
      <c r="D142" s="10"/>
    </row>
    <row r="143" spans="1:60" x14ac:dyDescent="0.25">
      <c r="D143" s="10"/>
    </row>
    <row r="144" spans="1:60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U1p4LxVDGzZ01+XGTbW3ZMaW/oSNL25NW8YDb1VI7wQ5p1Eb6bdcgx+xjlfG9EFAFhxDcdhTkzqfst/Hf/FXTQ==" saltValue="Zk8f+j851Yx2tIr+qf3qgg==" spinCount="100000" sheet="1" formatRows="0"/>
  <mergeCells count="18">
    <mergeCell ref="C70:G70"/>
    <mergeCell ref="C71:G71"/>
    <mergeCell ref="C73:G73"/>
    <mergeCell ref="C74:G74"/>
    <mergeCell ref="C80:G80"/>
    <mergeCell ref="C130:G130"/>
    <mergeCell ref="C42:G42"/>
    <mergeCell ref="C53:G53"/>
    <mergeCell ref="C64:G64"/>
    <mergeCell ref="C65:G65"/>
    <mergeCell ref="C67:G67"/>
    <mergeCell ref="C68:G68"/>
    <mergeCell ref="A1:G1"/>
    <mergeCell ref="C2:G2"/>
    <mergeCell ref="C3:G3"/>
    <mergeCell ref="C4:G4"/>
    <mergeCell ref="C24:G24"/>
    <mergeCell ref="C27:G2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D.1.4.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D.1.4. Pol'!Názvy_tisku</vt:lpstr>
      <vt:lpstr>oadresa</vt:lpstr>
      <vt:lpstr>Stavba!Objednatel</vt:lpstr>
      <vt:lpstr>Stavba!Objekt</vt:lpstr>
      <vt:lpstr>'D.1.4 D.1.4.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2024-06-07T19:07:22Z</dcterms:modified>
</cp:coreProperties>
</file>